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5 Schedule" sheetId="1" r:id="rId4"/>
    <sheet state="visible" name="2024 Schedule" sheetId="2" r:id="rId5"/>
    <sheet state="visible" name="2023 Schedule" sheetId="3" r:id="rId6"/>
    <sheet state="visible" name="2022 Schedule" sheetId="4" r:id="rId7"/>
    <sheet state="visible" name="Sheet1" sheetId="5" r:id="rId8"/>
    <sheet state="visible" name="Help" sheetId="6" r:id="rId9"/>
    <sheet state="visible" name="©" sheetId="7" r:id="rId10"/>
  </sheets>
  <definedNames>
    <definedName localSheetId="1" name="eventlabels">'2024 Schedule'!$M$8:$M$15</definedName>
    <definedName name="eventlabels">'2023 Schedule'!$M$8:$M$15</definedName>
    <definedName localSheetId="0" name="eventlabels">'2025 Schedule'!$M$8:$M$15</definedName>
  </definedNames>
  <calcPr/>
  <extLst>
    <ext uri="GoogleSheetsCustomDataVersion2">
      <go:sheetsCustomData xmlns:go="http://customooxmlschemas.google.com/" r:id="rId11" roundtripDataChecksum="h9ZvlNakPgq9PH2GHB1Ry08MVRfOhJQ0U4ToHsWw8B4="/>
    </ext>
  </extLst>
</workbook>
</file>

<file path=xl/sharedStrings.xml><?xml version="1.0" encoding="utf-8"?>
<sst xmlns="http://schemas.openxmlformats.org/spreadsheetml/2006/main" count="515" uniqueCount="107">
  <si>
    <t>Yearly Schedule of Events</t>
  </si>
  <si>
    <t>Canon Mac Youth Baseball</t>
  </si>
  <si>
    <t>Edit the year in cell A1</t>
  </si>
  <si>
    <t>***ALL DATES ARE SUBJECT TO CHANGE***</t>
  </si>
  <si>
    <t>© 2013-2019 Vertex42 LLC</t>
  </si>
  <si>
    <t>Event Type Labels</t>
  </si>
  <si>
    <t>Monthly League Meeting</t>
  </si>
  <si>
    <t>meeting</t>
  </si>
  <si>
    <t>holiday</t>
  </si>
  <si>
    <t>Early Spring Registration Ends</t>
  </si>
  <si>
    <t>deadline</t>
  </si>
  <si>
    <t>event</t>
  </si>
  <si>
    <t>note</t>
  </si>
  <si>
    <t xml:space="preserve"> - </t>
  </si>
  <si>
    <t>[42]</t>
  </si>
  <si>
    <t>◄ Insert new rows above this one</t>
  </si>
  <si>
    <t>Spring Registration Closes</t>
  </si>
  <si>
    <t>Start Day (1:Sun, 2:Mon)</t>
  </si>
  <si>
    <t>Spring Evaluations - Bianco</t>
  </si>
  <si>
    <t>Team Selections</t>
  </si>
  <si>
    <t>To Print: Hide this column first</t>
  </si>
  <si>
    <t>All Star Registration Begins</t>
  </si>
  <si>
    <t xml:space="preserve"> ◄ Insert new rows above this one</t>
  </si>
  <si>
    <t>Coaches Meeting</t>
  </si>
  <si>
    <t>Additional Templates</t>
  </si>
  <si>
    <t>Field Opening Day</t>
  </si>
  <si>
    <t>Practices Begin - Pinto - Pony</t>
  </si>
  <si>
    <t>Uniform Pickup - Day 1</t>
  </si>
  <si>
    <t>Uniform Pickup - Day 2</t>
  </si>
  <si>
    <t>All Star Tryouts - 10u, 11u, 12u, 13u</t>
  </si>
  <si>
    <t>All Star Tryouts - 7u, 8u, 9u</t>
  </si>
  <si>
    <t>Team Pictures Day 1</t>
  </si>
  <si>
    <t>Team Pictures Day 2</t>
  </si>
  <si>
    <t>Team Pictures Day 3</t>
  </si>
  <si>
    <t>Practices Begin - Instructional / Shetland</t>
  </si>
  <si>
    <t>Games Begin - Pinto - Pony</t>
  </si>
  <si>
    <t>Easter</t>
  </si>
  <si>
    <t>Mother's Day</t>
  </si>
  <si>
    <t xml:space="preserve">Baseballfest </t>
  </si>
  <si>
    <t>Memorial Day</t>
  </si>
  <si>
    <t>Regular Season Games End - Pinto - Pony</t>
  </si>
  <si>
    <t>Pinto Playoffs Begin</t>
  </si>
  <si>
    <t>Pinto Playoffs End</t>
  </si>
  <si>
    <t>Playoffs Begin - Mustang - Pony</t>
  </si>
  <si>
    <t>Playoffs Finish - Mustang - Pony</t>
  </si>
  <si>
    <t>Founders League Playoffs Begin - Pony</t>
  </si>
  <si>
    <t>Founders League Playoffs End - Pony</t>
  </si>
  <si>
    <t>Pony League World Series - Player Tryout</t>
  </si>
  <si>
    <t>Instructional - Shetland Games End</t>
  </si>
  <si>
    <t>Thanksgiving</t>
  </si>
  <si>
    <r>
      <rPr>
        <rFont val="Arial"/>
        <color theme="1"/>
        <sz val="10.0"/>
      </rPr>
      <t>Daylight Saving</t>
    </r>
    <r>
      <rPr>
        <rFont val="Arial"/>
        <color theme="1"/>
        <sz val="8.0"/>
      </rPr>
      <t xml:space="preserve"> (move clocks back 1 hour)</t>
    </r>
  </si>
  <si>
    <t>Christmas Day</t>
  </si>
  <si>
    <t>New Year's Eve</t>
  </si>
  <si>
    <t>Easter Sunday</t>
  </si>
  <si>
    <t>All Star Tryouts - 10u, 11u, 13u</t>
  </si>
  <si>
    <t>04/</t>
  </si>
  <si>
    <t>Pinto Playoffs Begin - Tournament Style</t>
  </si>
  <si>
    <t>Playoffs Finish</t>
  </si>
  <si>
    <r>
      <rPr>
        <rFont val="Arial"/>
        <color theme="1"/>
        <sz val="10.0"/>
      </rPr>
      <t>Daylight Saving</t>
    </r>
    <r>
      <rPr>
        <rFont val="Arial"/>
        <color theme="1"/>
        <sz val="8.0"/>
      </rPr>
      <t xml:space="preserve"> (move clocks back 1 hour)</t>
    </r>
  </si>
  <si>
    <r>
      <rPr>
        <rFont val="Arial"/>
        <color theme="1"/>
        <sz val="10.0"/>
      </rPr>
      <t>Daylight Saving</t>
    </r>
    <r>
      <rPr>
        <rFont val="Arial"/>
        <color theme="1"/>
        <sz val="8.0"/>
      </rPr>
      <t xml:space="preserve"> (move clocks back 1 hour)</t>
    </r>
  </si>
  <si>
    <t>Keep this row blank and hidden</t>
  </si>
  <si>
    <t>Spring Evaluations Day 1</t>
  </si>
  <si>
    <t>Spring Evaluations Day 2</t>
  </si>
  <si>
    <t>Practices Begin</t>
  </si>
  <si>
    <t>Uniform Pickup</t>
  </si>
  <si>
    <t>Games Begin</t>
  </si>
  <si>
    <t>Playoffs Begin</t>
  </si>
  <si>
    <t>Spring Registration Begins</t>
  </si>
  <si>
    <t>Date</t>
  </si>
  <si>
    <t>Event</t>
  </si>
  <si>
    <t>League Meeting</t>
  </si>
  <si>
    <t>Pictures/Uniform Quotes finalized</t>
  </si>
  <si>
    <t>All Star Tryouts</t>
  </si>
  <si>
    <t>Practices Begin (Pinto thru Pony)</t>
  </si>
  <si>
    <t>Dick's Sporting Goods Coupon Weekend</t>
  </si>
  <si>
    <t>Practices Begin (Instructional and Shetland)</t>
  </si>
  <si>
    <t>Help</t>
  </si>
  <si>
    <t>https://www.vertex42.com/calendars/yearly-schedule-of-events.html</t>
  </si>
  <si>
    <t>Instructions</t>
  </si>
  <si>
    <t>1)</t>
  </si>
  <si>
    <t>Enter the year in the upper left corner of the worksheet.</t>
  </si>
  <si>
    <t>2)</t>
  </si>
  <si>
    <t>Choose a start day (1 = Sunday, 2 = Monday) in the sidebar</t>
  </si>
  <si>
    <t>3)</t>
  </si>
  <si>
    <t>Add events for each month. Enter dates in a standard date format in column I.</t>
  </si>
  <si>
    <t>4)</t>
  </si>
  <si>
    <t>For each event, choose an event type from the drop-down box if you want the event to be highlighted, or leave column L blank to avoid highlighting.</t>
  </si>
  <si>
    <t>Highlighting by Event Type</t>
  </si>
  <si>
    <t>You can highlight dates by choosing an Event Type in column K. The colors are controlled using conditional formatting.</t>
  </si>
  <si>
    <t>To change labels for the event types, edit the cells listed under "Event Type Labels." Do not leave any of these cells blank.</t>
  </si>
  <si>
    <t>Holidays</t>
  </si>
  <si>
    <t>For convenience, some holidays have been included in the template. You do not need to use these, and if you want to add other holidays, you can enter the dates manually after looking them up on the internet.</t>
  </si>
  <si>
    <t>Printing</t>
  </si>
  <si>
    <t>Select the worksheet you'd like to print</t>
  </si>
  <si>
    <t>Hide any columns you don't want to print</t>
  </si>
  <si>
    <t>Go to File &gt; Print</t>
  </si>
  <si>
    <t>Additional Help</t>
  </si>
  <si>
    <t>The link at the top of this worksheet will take you to the web page on vertex42.com that talks about this template.</t>
  </si>
  <si>
    <t>Related Templates</t>
  </si>
  <si>
    <t>Yearly Schedule of Events Template</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</si>
  <si>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</si>
  <si>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</si>
  <si>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</si>
  <si>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</si>
  <si>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</si>
  <si>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https://www.vertex42.com/licensing/EULA_personaluse.html</t>
  </si>
  <si>
    <t>Do not delete this worksheet.</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</si>
</sst>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mmm\ yyyy"/>
    <numFmt numFmtId="165" formatCode="mmmm"/>
    <numFmt numFmtId="166" formatCode="mm/dd/yy\ \(ddd\)"/>
    <numFmt numFmtId="167" formatCode="d"/>
    <numFmt numFmtId="168" formatCode="M/d/yyyy"/>
    <numFmt numFmtId="169" formatCode="m/d/yy"/>
    <numFmt numFmtId="170" formatCode="m/d/yyyy"/>
  </numFmts>
  <fonts count="44">
    <font>
      <sz val="10.0"/>
      <color rgb="FF000000"/>
      <name val="Arial"/>
      <scheme val="minor"/>
    </font>
    <font>
      <b/>
      <sz val="18.0"/>
      <color rgb="FF0000FF"/>
      <name val="Arial"/>
    </font>
    <font/>
    <font>
      <b/>
      <sz val="16.0"/>
      <color rgb="FF0000FF"/>
      <name val="Arial"/>
    </font>
    <font>
      <sz val="10.0"/>
      <color theme="1"/>
      <name val="Arial"/>
    </font>
    <font>
      <b/>
      <u/>
      <sz val="14.0"/>
      <color rgb="FF666666"/>
      <name val="Ropa Sans"/>
    </font>
    <font>
      <b/>
      <sz val="12.0"/>
      <color theme="1"/>
      <name val="Arial"/>
    </font>
    <font>
      <u/>
      <sz val="9.0"/>
      <color rgb="FF0000FF"/>
      <name val="Arial"/>
    </font>
    <font>
      <b/>
      <sz val="9.0"/>
      <color theme="1"/>
      <name val="Arial"/>
    </font>
    <font>
      <i/>
      <sz val="8.0"/>
      <color theme="1"/>
      <name val="Arial"/>
    </font>
    <font>
      <sz val="9.0"/>
      <color theme="1"/>
      <name val="Arial"/>
    </font>
    <font>
      <b/>
      <sz val="9.0"/>
      <color rgb="FF1155CC"/>
      <name val="Arial"/>
      <scheme val="minor"/>
    </font>
    <font>
      <b/>
      <i/>
      <sz val="8.0"/>
      <color theme="1"/>
      <name val="Arial"/>
    </font>
    <font>
      <sz val="7.0"/>
      <color rgb="FF999999"/>
      <name val="Arial"/>
    </font>
    <font>
      <b/>
      <sz val="12.0"/>
      <color rgb="FF0000FF"/>
      <name val="Arial"/>
    </font>
    <font>
      <b/>
      <sz val="9.0"/>
      <color rgb="FFFFFFFF"/>
      <name val="Arial"/>
    </font>
    <font>
      <sz val="10.0"/>
      <color rgb="FF3F3F3F"/>
      <name val="Arial"/>
    </font>
    <font>
      <sz val="9.0"/>
      <color rgb="FF3F3F3F"/>
      <name val="Arial"/>
    </font>
    <font>
      <sz val="1.0"/>
      <color rgb="FFFFFFFF"/>
      <name val="Arial"/>
    </font>
    <font>
      <sz val="8.0"/>
      <color rgb="FF1155CC"/>
      <name val="Arial"/>
    </font>
    <font>
      <color theme="1"/>
      <name val="Arial"/>
      <scheme val="minor"/>
    </font>
    <font>
      <b/>
      <sz val="10.0"/>
      <color theme="1"/>
      <name val="Arial"/>
    </font>
    <font>
      <sz val="10.0"/>
      <color rgb="FF1155CC"/>
      <name val="Arial"/>
    </font>
    <font>
      <b/>
      <sz val="9.0"/>
      <color rgb="FF999999"/>
      <name val="Arial"/>
      <scheme val="minor"/>
    </font>
    <font>
      <u/>
      <sz val="9.0"/>
      <color rgb="FF999999"/>
      <name val="Arial"/>
    </font>
    <font>
      <b/>
      <sz val="12.0"/>
      <color rgb="FFFFFFFF"/>
      <name val="Arial"/>
    </font>
    <font>
      <sz val="9.0"/>
      <color rgb="FF1155CC"/>
      <name val="Arial"/>
    </font>
    <font>
      <b/>
      <color theme="1"/>
      <name val="Arial"/>
      <scheme val="minor"/>
    </font>
    <font>
      <b/>
      <sz val="20.0"/>
      <color rgb="FFFFFFFF"/>
      <name val="Arial"/>
    </font>
    <font>
      <b/>
      <sz val="14.0"/>
      <color rgb="FFFFFFFF"/>
      <name val="Arial"/>
    </font>
    <font>
      <b/>
      <sz val="18.0"/>
      <color rgb="FFFFFFFF"/>
      <name val="Arial"/>
    </font>
    <font>
      <u/>
      <sz val="10.0"/>
      <color rgb="FF0000FF"/>
      <name val="Arial"/>
    </font>
    <font>
      <sz val="8.0"/>
      <color rgb="FF666666"/>
      <name val="Arial"/>
    </font>
    <font>
      <sz val="8.0"/>
      <color theme="1"/>
      <name val="Arial"/>
    </font>
    <font>
      <b/>
      <sz val="14.0"/>
      <color rgb="FF2C3A65"/>
      <name val="Arial"/>
    </font>
    <font>
      <sz val="14.0"/>
      <color rgb="FF2C3A65"/>
      <name val="Arial"/>
    </font>
    <font>
      <b/>
      <sz val="11.0"/>
      <color theme="1"/>
      <name val="Arial"/>
    </font>
    <font>
      <sz val="11.0"/>
      <color theme="1"/>
      <name val="Arial"/>
    </font>
    <font>
      <sz val="11.0"/>
      <color theme="1"/>
      <name val="Calibri"/>
    </font>
    <font>
      <u/>
      <sz val="11.0"/>
      <color rgb="FF1155CC"/>
      <name val="Arial"/>
    </font>
    <font>
      <sz val="12.0"/>
      <color theme="1"/>
      <name val="Arial"/>
    </font>
    <font>
      <u/>
      <sz val="12.0"/>
      <color rgb="FF0000FF"/>
      <name val="Inconsolata"/>
    </font>
    <font>
      <b/>
      <sz val="11.0"/>
      <color rgb="FF2A4E81"/>
      <name val="Arial"/>
    </font>
    <font>
      <u/>
      <sz val="12.0"/>
      <color rgb="FF0000FF"/>
      <name val="Arial"/>
    </font>
  </fonts>
  <fills count="16">
    <fill>
      <patternFill patternType="none"/>
    </fill>
    <fill>
      <patternFill patternType="lightGray"/>
    </fill>
    <fill>
      <patternFill patternType="solid">
        <fgColor rgb="FFB7B7B7"/>
        <bgColor rgb="FFB7B7B7"/>
      </patternFill>
    </fill>
    <fill>
      <patternFill patternType="solid">
        <fgColor rgb="FFBFBFBF"/>
        <bgColor rgb="FFBFBFBF"/>
      </patternFill>
    </fill>
    <fill>
      <patternFill patternType="solid">
        <fgColor rgb="FF3B4E87"/>
        <bgColor rgb="FF3B4E87"/>
      </patternFill>
    </fill>
    <fill>
      <patternFill patternType="solid">
        <fgColor rgb="FFEAEAEA"/>
        <bgColor rgb="FFEAEAEA"/>
      </patternFill>
    </fill>
    <fill>
      <patternFill patternType="solid">
        <fgColor rgb="FFCDF3CD"/>
        <bgColor rgb="FFCDF3CD"/>
      </patternFill>
    </fill>
    <fill>
      <patternFill patternType="solid">
        <fgColor rgb="FF0000FF"/>
        <bgColor rgb="FF0000FF"/>
      </patternFill>
    </fill>
    <fill>
      <patternFill patternType="solid">
        <fgColor rgb="FFD3D9EB"/>
        <bgColor rgb="FFD3D9EB"/>
      </patternFill>
    </fill>
    <fill>
      <patternFill patternType="solid">
        <fgColor rgb="FFE5B8B8"/>
        <bgColor rgb="FFE5B8B8"/>
      </patternFill>
    </fill>
    <fill>
      <patternFill patternType="solid">
        <fgColor rgb="FFFFFF00"/>
        <bgColor rgb="FFFFFF00"/>
      </patternFill>
    </fill>
    <fill>
      <patternFill patternType="solid">
        <fgColor rgb="FFF4CDA6"/>
        <bgColor rgb="FFF4CDA6"/>
      </patternFill>
    </fill>
    <fill>
      <patternFill patternType="solid">
        <fgColor rgb="FFF9E6D2"/>
        <bgColor rgb="FFF9E6D2"/>
      </patternFill>
    </fill>
    <fill>
      <patternFill patternType="solid">
        <fgColor rgb="FFFFFFFF"/>
        <bgColor rgb="FFFFFFFF"/>
      </patternFill>
    </fill>
    <fill>
      <patternFill patternType="solid">
        <fgColor rgb="FFEFEFEF"/>
        <bgColor rgb="FFEFEFEF"/>
      </patternFill>
    </fill>
    <fill>
      <patternFill patternType="solid">
        <fgColor rgb="FF2A4E81"/>
        <bgColor rgb="FF2A4E81"/>
      </patternFill>
    </fill>
  </fills>
  <borders count="14">
    <border/>
    <border>
      <left style="thick">
        <color rgb="FFA7B3D8"/>
      </left>
      <top style="thick">
        <color rgb="FFA7B3D8"/>
      </top>
      <bottom style="thick">
        <color rgb="FFA7B3D8"/>
      </bottom>
    </border>
    <border>
      <top style="thick">
        <color rgb="FFA7B3D8"/>
      </top>
      <bottom style="thick">
        <color rgb="FFA7B3D8"/>
      </bottom>
    </border>
    <border>
      <right style="thick">
        <color rgb="FFA7B3D8"/>
      </right>
      <top style="thick">
        <color rgb="FFA7B3D8"/>
      </top>
      <bottom style="thick">
        <color rgb="FFA7B3D8"/>
      </bottom>
    </border>
    <border>
      <left style="thin">
        <color rgb="FFB2B2B2"/>
      </left>
      <top style="thin">
        <color rgb="FFB2B2B2"/>
      </top>
      <bottom style="thin">
        <color rgb="FFB2B2B2"/>
      </bottom>
    </border>
    <border>
      <top style="thin">
        <color rgb="FFB2B2B2"/>
      </top>
      <bottom style="thin">
        <color rgb="FFB2B2B2"/>
      </bottom>
    </border>
    <border>
      <left/>
      <right/>
      <top/>
      <bottom/>
    </border>
    <border>
      <left style="thin">
        <color rgb="FF999999"/>
      </left>
      <right style="thin">
        <color rgb="FF999999"/>
      </right>
      <top style="thin">
        <color rgb="FF999999"/>
      </top>
      <bottom style="thin">
        <color rgb="FF999999"/>
      </bottom>
    </border>
    <border>
      <left style="thin">
        <color rgb="FFB2B2B2"/>
      </left>
      <right/>
      <top/>
      <bottom/>
    </border>
    <border>
      <left/>
      <right style="thin">
        <color rgb="FFB2B2B2"/>
      </right>
      <top/>
      <bottom/>
    </border>
    <border>
      <left style="thin">
        <color rgb="FFB2B2B2"/>
      </left>
      <right style="thin">
        <color rgb="FFB2B2B2"/>
      </right>
      <top style="thin">
        <color rgb="FFB2B2B2"/>
      </top>
      <bottom style="thin">
        <color rgb="FFB2B2B2"/>
      </bottom>
    </border>
    <border>
      <left style="thin">
        <color rgb="FFFFFFFF"/>
      </left>
      <right style="thin">
        <color rgb="FFFFFFFF"/>
      </right>
      <top style="thin">
        <color rgb="FFFFFFFF"/>
      </top>
    </border>
    <border>
      <left style="thin">
        <color rgb="FFFFFFFF"/>
      </left>
      <right style="thin">
        <color rgb="FFFFFFFF"/>
      </right>
      <bottom style="thin">
        <color rgb="FFFFFFFF"/>
      </bottom>
    </border>
    <border>
      <left style="thin">
        <color rgb="FFFFFFFF"/>
      </left>
      <right style="thin">
        <color rgb="FFFFFFFF"/>
      </right>
      <top style="thin">
        <color rgb="FFFFFFFF"/>
      </top>
      <bottom style="thin">
        <color rgb="FFFFFFFF"/>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2" fillId="2" fontId="3" numFmtId="0" xfId="0" applyAlignment="1" applyBorder="1" applyFont="1">
      <alignment horizontal="center" vertical="center"/>
    </xf>
    <xf borderId="2" fillId="2" fontId="3" numFmtId="0" xfId="0" applyAlignment="1" applyBorder="1" applyFont="1">
      <alignment horizontal="left" vertical="center"/>
    </xf>
    <xf borderId="3" fillId="2" fontId="3" numFmtId="0" xfId="0" applyAlignment="1" applyBorder="1" applyFont="1">
      <alignment horizontal="center" vertical="center"/>
    </xf>
    <xf borderId="0" fillId="0" fontId="4" numFmtId="0" xfId="0" applyAlignment="1" applyFont="1">
      <alignment vertical="center"/>
    </xf>
    <xf borderId="0" fillId="0" fontId="5" numFmtId="0" xfId="0" applyAlignment="1" applyFont="1">
      <alignment horizontal="left" vertical="center"/>
    </xf>
    <xf borderId="0" fillId="0" fontId="6" numFmtId="0" xfId="0" applyAlignment="1" applyFont="1">
      <alignment horizontal="center" vertical="center"/>
    </xf>
    <xf borderId="0" fillId="0" fontId="7" numFmtId="0" xfId="0" applyAlignment="1" applyFont="1">
      <alignment horizontal="left" vertical="center"/>
    </xf>
    <xf borderId="0" fillId="0" fontId="8" numFmtId="0" xfId="0" applyAlignment="1" applyFont="1">
      <alignment horizontal="left" vertical="center"/>
    </xf>
    <xf borderId="0" fillId="0" fontId="8" numFmtId="0" xfId="0" applyAlignment="1" applyFont="1">
      <alignment horizontal="center" vertical="center"/>
    </xf>
    <xf borderId="0" fillId="0" fontId="9" numFmtId="0" xfId="0" applyAlignment="1" applyFont="1">
      <alignment horizontal="left" vertical="center"/>
    </xf>
    <xf borderId="0" fillId="0" fontId="10" numFmtId="0" xfId="0" applyAlignment="1" applyFont="1">
      <alignment vertical="center"/>
    </xf>
    <xf borderId="0" fillId="0" fontId="11" numFmtId="0" xfId="0" applyAlignment="1" applyFont="1">
      <alignment vertical="center"/>
    </xf>
    <xf borderId="0" fillId="0" fontId="12" numFmtId="0" xfId="0" applyAlignment="1" applyFont="1">
      <alignment horizontal="left" vertical="center"/>
    </xf>
    <xf borderId="0" fillId="0" fontId="13" numFmtId="0" xfId="0" applyAlignment="1" applyFont="1">
      <alignment horizontal="left" vertical="top"/>
    </xf>
    <xf borderId="4" fillId="2" fontId="14" numFmtId="164" xfId="0" applyAlignment="1" applyBorder="1" applyFont="1" applyNumberFormat="1">
      <alignment horizontal="center" vertical="center"/>
    </xf>
    <xf borderId="5" fillId="0" fontId="2" numFmtId="0" xfId="0" applyBorder="1" applyFont="1"/>
    <xf borderId="6" fillId="3" fontId="6" numFmtId="165" xfId="0" applyAlignment="1" applyBorder="1" applyFill="1" applyFont="1" applyNumberFormat="1">
      <alignment horizontal="left" vertical="center"/>
    </xf>
    <xf borderId="6" fillId="3" fontId="4" numFmtId="0" xfId="0" applyAlignment="1" applyBorder="1" applyFont="1">
      <alignment vertical="center"/>
    </xf>
    <xf borderId="6" fillId="3" fontId="4" numFmtId="0" xfId="0" applyAlignment="1" applyBorder="1" applyFont="1">
      <alignment horizontal="left" vertical="center"/>
    </xf>
    <xf borderId="7" fillId="4" fontId="15" numFmtId="0" xfId="0" applyAlignment="1" applyBorder="1" applyFill="1" applyFont="1">
      <alignment horizontal="center" vertical="center"/>
    </xf>
    <xf borderId="8" fillId="5" fontId="16" numFmtId="0" xfId="0" applyAlignment="1" applyBorder="1" applyFill="1" applyFont="1">
      <alignment horizontal="center" vertical="center"/>
    </xf>
    <xf borderId="6" fillId="5" fontId="16" numFmtId="0" xfId="0" applyAlignment="1" applyBorder="1" applyFont="1">
      <alignment horizontal="center" vertical="center"/>
    </xf>
    <xf borderId="9" fillId="5" fontId="16" numFmtId="0" xfId="0" applyAlignment="1" applyBorder="1" applyFont="1">
      <alignment horizontal="center" vertical="center"/>
    </xf>
    <xf borderId="0" fillId="0" fontId="10" numFmtId="166" xfId="0" applyAlignment="1" applyFont="1" applyNumberFormat="1">
      <alignment horizontal="left" readingOrder="0" vertical="center"/>
    </xf>
    <xf borderId="7" fillId="6" fontId="10" numFmtId="0" xfId="0" applyAlignment="1" applyBorder="1" applyFill="1" applyFont="1">
      <alignment vertical="center"/>
    </xf>
    <xf borderId="10" fillId="0" fontId="17" numFmtId="167" xfId="0" applyAlignment="1" applyBorder="1" applyFont="1" applyNumberFormat="1">
      <alignment horizontal="center" vertical="center"/>
    </xf>
    <xf borderId="7" fillId="7" fontId="10" numFmtId="0" xfId="0" applyAlignment="1" applyBorder="1" applyFill="1" applyFont="1">
      <alignment vertical="center"/>
    </xf>
    <xf borderId="0" fillId="0" fontId="10" numFmtId="166" xfId="0" applyAlignment="1" applyFont="1" applyNumberFormat="1">
      <alignment horizontal="left" vertical="center"/>
    </xf>
    <xf borderId="7" fillId="8" fontId="10" numFmtId="0" xfId="0" applyAlignment="1" applyBorder="1" applyFill="1" applyFont="1">
      <alignment vertical="center"/>
    </xf>
    <xf borderId="7" fillId="9" fontId="10" numFmtId="0" xfId="0" applyAlignment="1" applyBorder="1" applyFill="1" applyFont="1">
      <alignment vertical="center"/>
    </xf>
    <xf borderId="7" fillId="10" fontId="10" numFmtId="0" xfId="0" applyAlignment="1" applyBorder="1" applyFill="1" applyFont="1">
      <alignment vertical="center"/>
    </xf>
    <xf borderId="7" fillId="11" fontId="10" numFmtId="0" xfId="0" applyAlignment="1" applyBorder="1" applyFill="1" applyFont="1">
      <alignment vertical="center"/>
    </xf>
    <xf borderId="7" fillId="12" fontId="10" numFmtId="0" xfId="0" applyAlignment="1" applyBorder="1" applyFill="1" applyFont="1">
      <alignment vertical="center"/>
    </xf>
    <xf borderId="7" fillId="3" fontId="10" numFmtId="0" xfId="0" applyAlignment="1" applyBorder="1" applyFont="1">
      <alignment vertical="center"/>
    </xf>
    <xf borderId="0" fillId="0" fontId="18" numFmtId="0" xfId="0" applyAlignment="1" applyFont="1">
      <alignment vertical="center"/>
    </xf>
    <xf borderId="0" fillId="0" fontId="19" numFmtId="0" xfId="0" applyAlignment="1" applyFont="1">
      <alignment vertical="center"/>
    </xf>
    <xf borderId="0" fillId="0" fontId="20" numFmtId="0" xfId="0" applyAlignment="1" applyFont="1">
      <alignment vertical="center"/>
    </xf>
    <xf borderId="7" fillId="0" fontId="21" numFmtId="0" xfId="0" applyAlignment="1" applyBorder="1" applyFont="1">
      <alignment horizontal="center" vertical="center"/>
    </xf>
    <xf borderId="0" fillId="0" fontId="22" numFmtId="0" xfId="0" applyAlignment="1" applyFont="1">
      <alignment vertical="center"/>
    </xf>
    <xf borderId="0" fillId="0" fontId="23" numFmtId="0" xfId="0" applyAlignment="1" applyFont="1">
      <alignment vertical="center"/>
    </xf>
    <xf borderId="0" fillId="0" fontId="24" numFmtId="0" xfId="0" applyAlignment="1" applyFont="1">
      <alignment vertical="center"/>
    </xf>
    <xf borderId="0" fillId="0" fontId="4" numFmtId="0" xfId="0" applyAlignment="1" applyFont="1">
      <alignment readingOrder="0" vertical="center"/>
    </xf>
    <xf borderId="0" fillId="13" fontId="14" numFmtId="164" xfId="0" applyAlignment="1" applyFill="1" applyFont="1" applyNumberFormat="1">
      <alignment horizontal="center" vertical="center"/>
    </xf>
    <xf borderId="0" fillId="13" fontId="4" numFmtId="0" xfId="0" applyAlignment="1" applyFont="1">
      <alignment vertical="center"/>
    </xf>
    <xf borderId="0" fillId="13" fontId="22" numFmtId="0" xfId="0" applyAlignment="1" applyFont="1">
      <alignment vertical="center"/>
    </xf>
    <xf borderId="0" fillId="0" fontId="20" numFmtId="0" xfId="0" applyAlignment="1" applyFont="1">
      <alignment readingOrder="0"/>
    </xf>
    <xf borderId="0" fillId="0" fontId="10" numFmtId="0" xfId="0" applyAlignment="1" applyFont="1">
      <alignment readingOrder="0" vertical="center"/>
    </xf>
    <xf borderId="0" fillId="0" fontId="14" numFmtId="164" xfId="0" applyAlignment="1" applyFont="1" applyNumberFormat="1">
      <alignment horizontal="center" vertical="center"/>
    </xf>
    <xf borderId="0" fillId="0" fontId="6" numFmtId="165" xfId="0" applyAlignment="1" applyFont="1" applyNumberFormat="1">
      <alignment horizontal="left" vertical="center"/>
    </xf>
    <xf borderId="0" fillId="0" fontId="4" numFmtId="0" xfId="0" applyAlignment="1" applyFont="1">
      <alignment horizontal="left" vertical="center"/>
    </xf>
    <xf borderId="4" fillId="4" fontId="25" numFmtId="164" xfId="0" applyAlignment="1" applyBorder="1" applyFont="1" applyNumberFormat="1">
      <alignment horizontal="center" vertical="center"/>
    </xf>
    <xf borderId="0" fillId="0" fontId="26" numFmtId="0" xfId="0" applyAlignment="1" applyFont="1">
      <alignment vertical="center"/>
    </xf>
    <xf borderId="6" fillId="14" fontId="4" numFmtId="0" xfId="0" applyAlignment="1" applyBorder="1" applyFill="1" applyFont="1">
      <alignment vertical="center"/>
    </xf>
    <xf borderId="6" fillId="14" fontId="9" numFmtId="167" xfId="0" applyAlignment="1" applyBorder="1" applyFont="1" applyNumberFormat="1">
      <alignment horizontal="left" vertical="center"/>
    </xf>
    <xf borderId="1" fillId="2" fontId="1" numFmtId="0" xfId="0" applyAlignment="1" applyBorder="1" applyFont="1">
      <alignment horizontal="center" vertical="center"/>
    </xf>
    <xf borderId="0" fillId="13" fontId="6" numFmtId="0" xfId="0" applyAlignment="1" applyFont="1">
      <alignment horizontal="left" vertical="center"/>
    </xf>
    <xf borderId="0" fillId="13" fontId="4" numFmtId="0" xfId="0" applyAlignment="1" applyFont="1">
      <alignment horizontal="left" vertical="center"/>
    </xf>
    <xf borderId="0" fillId="13" fontId="6" numFmtId="165" xfId="0" applyAlignment="1" applyFont="1" applyNumberFormat="1">
      <alignment horizontal="left" vertical="center"/>
    </xf>
    <xf borderId="0" fillId="0" fontId="20" numFmtId="0" xfId="0" applyFont="1"/>
    <xf borderId="0" fillId="0" fontId="27" numFmtId="0" xfId="0" applyAlignment="1" applyFont="1">
      <alignment horizontal="center"/>
    </xf>
    <xf borderId="0" fillId="0" fontId="20" numFmtId="168" xfId="0" applyFont="1" applyNumberFormat="1"/>
    <xf borderId="0" fillId="0" fontId="20" numFmtId="169" xfId="0" applyFont="1" applyNumberFormat="1"/>
    <xf borderId="0" fillId="0" fontId="20" numFmtId="170" xfId="0" applyFont="1" applyNumberFormat="1"/>
    <xf borderId="0" fillId="15" fontId="28" numFmtId="0" xfId="0" applyAlignment="1" applyFill="1" applyFont="1">
      <alignment horizontal="left" vertical="center"/>
    </xf>
    <xf borderId="0" fillId="15" fontId="29" numFmtId="0" xfId="0" applyAlignment="1" applyFont="1">
      <alignment vertical="center"/>
    </xf>
    <xf borderId="0" fillId="15" fontId="30" numFmtId="0" xfId="0" applyAlignment="1" applyFont="1">
      <alignment horizontal="center" vertical="center"/>
    </xf>
    <xf borderId="0" fillId="0" fontId="31" numFmtId="0" xfId="0" applyAlignment="1" applyFont="1">
      <alignment horizontal="left" vertical="center"/>
    </xf>
    <xf borderId="0" fillId="0" fontId="32" numFmtId="0" xfId="0" applyAlignment="1" applyFont="1">
      <alignment horizontal="right" vertical="center"/>
    </xf>
    <xf borderId="0" fillId="0" fontId="33" numFmtId="0" xfId="0" applyFont="1"/>
    <xf borderId="0" fillId="8" fontId="34" numFmtId="0" xfId="0" applyAlignment="1" applyFont="1">
      <alignment vertical="center"/>
    </xf>
    <xf borderId="0" fillId="8" fontId="35" numFmtId="0" xfId="0" applyAlignment="1" applyFont="1">
      <alignment vertical="center"/>
    </xf>
    <xf borderId="0" fillId="0" fontId="36" numFmtId="0" xfId="0" applyAlignment="1" applyFont="1">
      <alignment horizontal="right" vertical="top"/>
    </xf>
    <xf borderId="0" fillId="0" fontId="37" numFmtId="0" xfId="0" applyAlignment="1" applyFont="1">
      <alignment shrinkToFit="0" vertical="top" wrapText="1"/>
    </xf>
    <xf borderId="0" fillId="0" fontId="37" numFmtId="0" xfId="0" applyAlignment="1" applyFont="1">
      <alignment vertical="top"/>
    </xf>
    <xf borderId="0" fillId="0" fontId="34" numFmtId="0" xfId="0" applyAlignment="1" applyFont="1">
      <alignment vertical="center"/>
    </xf>
    <xf borderId="0" fillId="0" fontId="35" numFmtId="0" xfId="0" applyAlignment="1" applyFont="1">
      <alignment vertical="center"/>
    </xf>
    <xf borderId="0" fillId="13" fontId="37" numFmtId="0" xfId="0" applyAlignment="1" applyFont="1">
      <alignment horizontal="right" vertical="bottom"/>
    </xf>
    <xf borderId="0" fillId="13" fontId="37" numFmtId="0" xfId="0" applyAlignment="1" applyFont="1">
      <alignment vertical="bottom"/>
    </xf>
    <xf borderId="0" fillId="13" fontId="38" numFmtId="0" xfId="0" applyAlignment="1" applyFont="1">
      <alignment vertical="bottom"/>
    </xf>
    <xf borderId="0" fillId="0" fontId="38" numFmtId="0" xfId="0" applyAlignment="1" applyFont="1">
      <alignment vertical="center"/>
    </xf>
    <xf borderId="0" fillId="0" fontId="39" numFmtId="0" xfId="0" applyAlignment="1" applyFont="1">
      <alignment vertical="center"/>
    </xf>
    <xf borderId="6" fillId="15" fontId="30" numFmtId="0" xfId="0" applyAlignment="1" applyBorder="1" applyFont="1">
      <alignment horizontal="left" shrinkToFit="0" vertical="center" wrapText="0"/>
    </xf>
    <xf borderId="0" fillId="0" fontId="4" numFmtId="0" xfId="0" applyAlignment="1" applyFont="1">
      <alignment shrinkToFit="0" wrapText="0"/>
    </xf>
    <xf borderId="0" fillId="0" fontId="40" numFmtId="0" xfId="0" applyAlignment="1" applyFont="1">
      <alignment horizontal="left" shrinkToFit="0" vertical="top" wrapText="1"/>
    </xf>
    <xf borderId="6" fillId="13" fontId="4" numFmtId="0" xfId="0" applyAlignment="1" applyBorder="1" applyFont="1">
      <alignment shrinkToFit="0" wrapText="0"/>
    </xf>
    <xf borderId="11" fillId="0" fontId="40" numFmtId="0" xfId="0" applyAlignment="1" applyBorder="1" applyFont="1">
      <alignment shrinkToFit="0" wrapText="0"/>
    </xf>
    <xf borderId="0" fillId="13" fontId="41" numFmtId="0" xfId="0" applyFont="1"/>
    <xf borderId="12" fillId="0" fontId="40" numFmtId="0" xfId="0" applyAlignment="1" applyBorder="1" applyFont="1">
      <alignment horizontal="left" shrinkToFit="0" wrapText="1"/>
    </xf>
    <xf borderId="13" fillId="0" fontId="6" numFmtId="0" xfId="0" applyAlignment="1" applyBorder="1" applyFont="1">
      <alignment horizontal="left" shrinkToFit="0" wrapText="1"/>
    </xf>
    <xf borderId="6" fillId="13" fontId="42" numFmtId="0" xfId="0" applyAlignment="1" applyBorder="1" applyFont="1">
      <alignment shrinkToFit="0" wrapText="0"/>
    </xf>
    <xf borderId="13" fillId="0" fontId="40" numFmtId="0" xfId="0" applyAlignment="1" applyBorder="1" applyFont="1">
      <alignment horizontal="left" shrinkToFit="0" wrapText="1"/>
    </xf>
    <xf borderId="6" fillId="13" fontId="4" numFmtId="0" xfId="0" applyAlignment="1" applyBorder="1" applyFont="1">
      <alignment shrinkToFit="0" vertical="top" wrapText="0"/>
    </xf>
    <xf borderId="6" fillId="13" fontId="37" numFmtId="0" xfId="0" applyAlignment="1" applyBorder="1" applyFont="1">
      <alignment horizontal="right" shrinkToFit="0" vertical="top" wrapText="0"/>
    </xf>
    <xf borderId="13" fillId="0" fontId="43" numFmtId="0" xfId="0" applyAlignment="1" applyBorder="1" applyFont="1">
      <alignment horizontal="left" shrinkToFit="0" wrapText="1"/>
    </xf>
    <xf borderId="13" fillId="0" fontId="40" numFmtId="0" xfId="0" applyAlignment="1" applyBorder="1" applyFont="1">
      <alignment horizontal="left" shrinkToFit="0" wrapText="0"/>
    </xf>
    <xf borderId="6" fillId="13" fontId="40" numFmtId="0" xfId="0" applyAlignment="1" applyBorder="1" applyFont="1">
      <alignment horizontal="left" shrinkToFit="0" vertical="top" wrapText="1"/>
    </xf>
    <xf borderId="6" fillId="13" fontId="37" numFmtId="0" xfId="0" applyAlignment="1" applyBorder="1" applyFont="1">
      <alignment horizontal="left" shrinkToFit="0" vertical="top" wrapText="1"/>
    </xf>
    <xf borderId="6" fillId="13" fontId="37" numFmtId="0" xfId="0" applyAlignment="1" applyBorder="1" applyFont="1">
      <alignment shrinkToFit="0" vertical="top" wrapText="0"/>
    </xf>
  </cellXfs>
  <cellStyles count="1">
    <cellStyle xfId="0" name="Normal" builtinId="0"/>
  </cellStyles>
  <dxfs count="10">
    <dxf>
      <font/>
      <fill>
        <patternFill patternType="solid">
          <fgColor rgb="FFCDF3CD"/>
          <bgColor rgb="FFCDF3CD"/>
        </patternFill>
      </fill>
      <border/>
    </dxf>
    <dxf>
      <font>
        <color rgb="FFFFFFFF"/>
      </font>
      <fill>
        <patternFill patternType="solid">
          <fgColor rgb="FF1155CC"/>
          <bgColor rgb="FF1155CC"/>
        </patternFill>
      </fill>
      <border/>
    </dxf>
    <dxf>
      <font/>
      <fill>
        <patternFill patternType="solid">
          <fgColor rgb="FFD3D9EB"/>
          <bgColor rgb="FFD3D9EB"/>
        </patternFill>
      </fill>
      <border/>
    </dxf>
    <dxf>
      <font/>
      <fill>
        <patternFill patternType="solid">
          <fgColor rgb="FFE5B8B8"/>
          <bgColor rgb="FFE5B8B8"/>
        </patternFill>
      </fill>
      <border/>
    </dxf>
    <dxf>
      <font/>
      <fill>
        <patternFill patternType="solid">
          <fgColor rgb="FFFFFF00"/>
          <bgColor rgb="FFFFFF00"/>
        </patternFill>
      </fill>
      <border/>
    </dxf>
    <dxf>
      <font/>
      <fill>
        <patternFill patternType="solid">
          <fgColor rgb="FFF4CDA6"/>
          <bgColor rgb="FFF4CDA6"/>
        </patternFill>
      </fill>
      <border/>
    </dxf>
    <dxf>
      <font/>
      <fill>
        <patternFill patternType="solid">
          <fgColor rgb="FFF9E6D2"/>
          <bgColor rgb="FFF9E6D2"/>
        </patternFill>
      </fill>
      <border/>
    </dxf>
    <dxf>
      <font/>
      <fill>
        <patternFill patternType="solid">
          <fgColor rgb="FFBFBFBF"/>
          <bgColor rgb="FFBFBFBF"/>
        </patternFill>
      </fill>
      <border/>
    </dxf>
    <dxf>
      <font>
        <b/>
        <color rgb="FF000000"/>
      </font>
      <fill>
        <patternFill patternType="none"/>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0</xdr:row>
      <xdr:rowOff>0</xdr:rowOff>
    </xdr:from>
    <xdr:ext cx="1438275" cy="352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0</xdr:row>
      <xdr:rowOff>0</xdr:rowOff>
    </xdr:from>
    <xdr:ext cx="1104900" cy="2762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vertex42.com/calendars/yearly-schedule-of-events.html"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vertex42.com/calendars/yearly-schedule-of-events.html" TargetMode="External"/><Relationship Id="rId2" Type="http://schemas.openxmlformats.org/officeDocument/2006/relationships/hyperlink" Target="https://www.vertex42.com/licensing/EULA_personaluse.html" TargetMode="External"/><Relationship Id="rId3"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7" width="2.88"/>
    <col customWidth="1" min="8" max="8" width="2.38"/>
    <col customWidth="1" min="9" max="9" width="12.88"/>
    <col customWidth="1" min="10" max="10" width="34.25"/>
    <col customWidth="1" min="11" max="11" width="10.63"/>
    <col customWidth="1" min="12" max="12" width="10.13"/>
    <col customWidth="1" hidden="1" min="13" max="13" width="28.63"/>
  </cols>
  <sheetData>
    <row r="1" ht="26.25" customHeight="1">
      <c r="A1" s="1">
        <v>2025.0</v>
      </c>
      <c r="B1" s="2"/>
      <c r="C1" s="2"/>
      <c r="D1" s="2"/>
      <c r="E1" s="2"/>
      <c r="F1" s="2"/>
      <c r="G1" s="2"/>
      <c r="H1" s="3"/>
      <c r="I1" s="4" t="s">
        <v>0</v>
      </c>
      <c r="J1" s="3"/>
      <c r="K1" s="5"/>
      <c r="L1" s="6"/>
      <c r="M1" s="7" t="str">
        <f>HYPERLINK("https://www.vertex42.com/","Templates by Vertex42.com")</f>
        <v>Templates by Vertex42.com</v>
      </c>
    </row>
    <row r="2" ht="24.0" customHeight="1">
      <c r="A2" s="8" t="s">
        <v>1</v>
      </c>
      <c r="L2" s="6"/>
      <c r="M2" s="9" t="str">
        <f>HYPERLINK("https://www.vertex42.com/calendars/yearly-schedule-of-events.html","Yearly Schedule of Events")</f>
        <v>Yearly Schedule of Events</v>
      </c>
    </row>
    <row r="3" ht="15.0" customHeight="1">
      <c r="A3" s="10"/>
      <c r="B3" s="11"/>
      <c r="C3" s="11"/>
      <c r="D3" s="11"/>
      <c r="E3" s="11"/>
      <c r="F3" s="11"/>
      <c r="G3" s="11"/>
      <c r="H3" s="11"/>
      <c r="I3" s="12"/>
      <c r="J3" s="11"/>
      <c r="K3" s="11"/>
      <c r="L3" s="13"/>
      <c r="M3" s="14" t="s">
        <v>2</v>
      </c>
    </row>
    <row r="4" ht="12.75" customHeight="1">
      <c r="A4" s="10"/>
      <c r="B4" s="11"/>
      <c r="C4" s="11"/>
      <c r="D4" s="11"/>
      <c r="E4" s="11"/>
      <c r="F4" s="11"/>
      <c r="G4" s="11"/>
      <c r="H4" s="11"/>
      <c r="I4" s="15" t="s">
        <v>3</v>
      </c>
      <c r="J4" s="11"/>
      <c r="K4" s="11"/>
      <c r="L4" s="13"/>
      <c r="M4" s="16" t="s">
        <v>4</v>
      </c>
    </row>
    <row r="5" ht="15.0" customHeight="1">
      <c r="A5" s="11"/>
      <c r="B5" s="11"/>
      <c r="C5" s="11"/>
      <c r="D5" s="11"/>
      <c r="E5" s="11"/>
      <c r="F5" s="11"/>
      <c r="G5" s="11"/>
      <c r="H5" s="11"/>
      <c r="I5" s="11"/>
      <c r="J5" s="11"/>
      <c r="K5" s="11"/>
      <c r="L5" s="13"/>
    </row>
    <row r="6" ht="15.0" customHeight="1">
      <c r="A6" s="11"/>
      <c r="B6" s="11"/>
      <c r="C6" s="11"/>
      <c r="D6" s="11"/>
      <c r="E6" s="11"/>
      <c r="F6" s="11"/>
      <c r="G6" s="11"/>
      <c r="H6" s="11"/>
      <c r="I6" s="11"/>
      <c r="J6" s="11"/>
      <c r="K6" s="11"/>
      <c r="L6" s="13"/>
    </row>
    <row r="7" ht="15.0" customHeight="1">
      <c r="A7" s="17">
        <f>DATE($A$1,1,1)</f>
        <v>45658</v>
      </c>
      <c r="B7" s="18"/>
      <c r="C7" s="18"/>
      <c r="D7" s="18"/>
      <c r="E7" s="18"/>
      <c r="F7" s="18"/>
      <c r="G7" s="18"/>
      <c r="H7" s="6"/>
      <c r="I7" s="19" t="str">
        <f>TEXT(A7,"mmmm")</f>
        <v>January</v>
      </c>
      <c r="J7" s="20"/>
      <c r="K7" s="21"/>
      <c r="L7" s="6"/>
      <c r="M7" s="22" t="s">
        <v>5</v>
      </c>
    </row>
    <row r="8" ht="12.75" customHeight="1">
      <c r="A8" s="23" t="str">
        <f>CHOOSE(1+MOD($M$19+1-2,7),"Su","M","Tu","W","Th","F","Sa")</f>
        <v>Su</v>
      </c>
      <c r="B8" s="24" t="str">
        <f>CHOOSE(1+MOD($M$19+2-2,7),"Su","M","Tu","W","Th","F","Sa")</f>
        <v>M</v>
      </c>
      <c r="C8" s="24" t="str">
        <f>CHOOSE(1+MOD($M$19+3-2,7),"Su","M","Tu","W","Th","F","Sa")</f>
        <v>Tu</v>
      </c>
      <c r="D8" s="24" t="str">
        <f>CHOOSE(1+MOD($M$19+4-2,7),"Su","M","Tu","W","Th","F","Sa")</f>
        <v>W</v>
      </c>
      <c r="E8" s="24" t="str">
        <f>CHOOSE(1+MOD($M$19+5-2,7),"Su","M","Tu","W","Th","F","Sa")</f>
        <v>Th</v>
      </c>
      <c r="F8" s="24" t="str">
        <f>CHOOSE(1+MOD($M$19+6-2,7),"Su","M","Tu","W","Th","F","Sa")</f>
        <v>F</v>
      </c>
      <c r="G8" s="25" t="str">
        <f>CHOOSE(1+MOD($M$19+7-2,7),"Su","M","Tu","W","Th","F","Sa")</f>
        <v>Sa</v>
      </c>
      <c r="H8" s="6"/>
      <c r="I8" s="26">
        <v>45672.0</v>
      </c>
      <c r="J8" s="6" t="s">
        <v>6</v>
      </c>
      <c r="K8" s="13" t="s">
        <v>7</v>
      </c>
      <c r="L8" s="6"/>
      <c r="M8" s="27" t="s">
        <v>8</v>
      </c>
    </row>
    <row r="9" ht="12.75" customHeight="1">
      <c r="A9" s="28" t="str">
        <f>IF(WEEKDAY(A7,1)=$M$19,A7,"")</f>
        <v/>
      </c>
      <c r="B9" s="28" t="str">
        <f>IF(A9="",IF(WEEKDAY(A7,1)=MOD($M$19,7)+1,A7,""),A9+1)</f>
        <v/>
      </c>
      <c r="C9" s="28" t="str">
        <f>IF(B9="",IF(WEEKDAY(A7,1)=MOD($M$19+1,7)+1,A7,""),B9+1)</f>
        <v/>
      </c>
      <c r="D9" s="28">
        <f>IF(C9="",IF(WEEKDAY(A7,1)=MOD($M$19+2,7)+1,A7,""),C9+1)</f>
        <v>45658</v>
      </c>
      <c r="E9" s="28">
        <f>IF(D9="",IF(WEEKDAY(A7,1)=MOD($M$19+3,7)+1,A7,""),D9+1)</f>
        <v>45659</v>
      </c>
      <c r="F9" s="28">
        <f>IF(E9="",IF(WEEKDAY(A7,1)=MOD($M$19+4,7)+1,A7,""),E9+1)</f>
        <v>45660</v>
      </c>
      <c r="G9" s="28">
        <f>IF(F9="",IF(WEEKDAY(A7,1)=MOD($M$19+5,7)+1,A7,""),F9+1)</f>
        <v>45661</v>
      </c>
      <c r="H9" s="6"/>
      <c r="I9" s="26">
        <v>45683.0</v>
      </c>
      <c r="J9" s="6" t="s">
        <v>9</v>
      </c>
      <c r="K9" s="13" t="s">
        <v>10</v>
      </c>
      <c r="L9" s="6"/>
      <c r="M9" s="29" t="s">
        <v>11</v>
      </c>
    </row>
    <row r="10" ht="12.75" customHeight="1">
      <c r="A10" s="28">
        <f t="shared" ref="A10:A14" si="2">IF(G9="","",IF(MONTH(G9+1)&lt;&gt;MONTH(G9),"",G9+1))</f>
        <v>45662</v>
      </c>
      <c r="B10" s="28">
        <f t="shared" ref="B10:G10" si="1">IF(A10="","",IF(MONTH(A10+1)&lt;&gt;MONTH(A10),"",A10+1))</f>
        <v>45663</v>
      </c>
      <c r="C10" s="28">
        <f t="shared" si="1"/>
        <v>45664</v>
      </c>
      <c r="D10" s="28">
        <f t="shared" si="1"/>
        <v>45665</v>
      </c>
      <c r="E10" s="28">
        <f t="shared" si="1"/>
        <v>45666</v>
      </c>
      <c r="F10" s="28">
        <f t="shared" si="1"/>
        <v>45667</v>
      </c>
      <c r="G10" s="28">
        <f t="shared" si="1"/>
        <v>45668</v>
      </c>
      <c r="H10" s="6"/>
      <c r="I10" s="30"/>
      <c r="J10" s="6"/>
      <c r="K10" s="13"/>
      <c r="L10" s="6"/>
      <c r="M10" s="31" t="s">
        <v>12</v>
      </c>
    </row>
    <row r="11" ht="12.75" customHeight="1">
      <c r="A11" s="28">
        <f t="shared" si="2"/>
        <v>45669</v>
      </c>
      <c r="B11" s="28">
        <f t="shared" ref="B11:G11" si="3">IF(A11="","",IF(MONTH(A11+1)&lt;&gt;MONTH(A11),"",A11+1))</f>
        <v>45670</v>
      </c>
      <c r="C11" s="28">
        <f t="shared" si="3"/>
        <v>45671</v>
      </c>
      <c r="D11" s="28">
        <f t="shared" si="3"/>
        <v>45672</v>
      </c>
      <c r="E11" s="28">
        <f t="shared" si="3"/>
        <v>45673</v>
      </c>
      <c r="F11" s="28">
        <f t="shared" si="3"/>
        <v>45674</v>
      </c>
      <c r="G11" s="28">
        <f t="shared" si="3"/>
        <v>45675</v>
      </c>
      <c r="H11" s="6"/>
      <c r="I11" s="30"/>
      <c r="J11" s="6"/>
      <c r="K11" s="13"/>
      <c r="L11" s="6"/>
      <c r="M11" s="32" t="s">
        <v>10</v>
      </c>
    </row>
    <row r="12" ht="12.75" customHeight="1">
      <c r="A12" s="28">
        <f t="shared" si="2"/>
        <v>45676</v>
      </c>
      <c r="B12" s="28">
        <f t="shared" ref="B12:G12" si="4">IF(A12="","",IF(MONTH(A12+1)&lt;&gt;MONTH(A12),"",A12+1))</f>
        <v>45677</v>
      </c>
      <c r="C12" s="28">
        <f t="shared" si="4"/>
        <v>45678</v>
      </c>
      <c r="D12" s="28">
        <f t="shared" si="4"/>
        <v>45679</v>
      </c>
      <c r="E12" s="28">
        <f t="shared" si="4"/>
        <v>45680</v>
      </c>
      <c r="F12" s="28">
        <f t="shared" si="4"/>
        <v>45681</v>
      </c>
      <c r="G12" s="28">
        <f t="shared" si="4"/>
        <v>45682</v>
      </c>
      <c r="H12" s="6"/>
      <c r="I12" s="30"/>
      <c r="J12" s="6"/>
      <c r="K12" s="13"/>
      <c r="L12" s="6"/>
      <c r="M12" s="33" t="s">
        <v>7</v>
      </c>
    </row>
    <row r="13" ht="12.75" customHeight="1">
      <c r="A13" s="28">
        <f t="shared" si="2"/>
        <v>45683</v>
      </c>
      <c r="B13" s="28">
        <f t="shared" ref="B13:G13" si="5">IF(A13="","",IF(MONTH(A13+1)&lt;&gt;MONTH(A13),"",A13+1))</f>
        <v>45684</v>
      </c>
      <c r="C13" s="28">
        <f t="shared" si="5"/>
        <v>45685</v>
      </c>
      <c r="D13" s="28">
        <f t="shared" si="5"/>
        <v>45686</v>
      </c>
      <c r="E13" s="28">
        <f t="shared" si="5"/>
        <v>45687</v>
      </c>
      <c r="F13" s="28">
        <f t="shared" si="5"/>
        <v>45688</v>
      </c>
      <c r="G13" s="28" t="str">
        <f t="shared" si="5"/>
        <v/>
      </c>
      <c r="H13" s="6"/>
      <c r="I13" s="30"/>
      <c r="J13" s="6"/>
      <c r="K13" s="13"/>
      <c r="L13" s="6"/>
      <c r="M13" s="34" t="s">
        <v>13</v>
      </c>
    </row>
    <row r="14" ht="12.75" customHeight="1">
      <c r="A14" s="28" t="str">
        <f t="shared" si="2"/>
        <v/>
      </c>
      <c r="B14" s="28" t="str">
        <f t="shared" ref="B14:G14" si="6">IF(A14="","",IF(MONTH(A14+1)&lt;&gt;MONTH(A14),"",A14+1))</f>
        <v/>
      </c>
      <c r="C14" s="28" t="str">
        <f t="shared" si="6"/>
        <v/>
      </c>
      <c r="D14" s="28" t="str">
        <f t="shared" si="6"/>
        <v/>
      </c>
      <c r="E14" s="28" t="str">
        <f t="shared" si="6"/>
        <v/>
      </c>
      <c r="F14" s="28" t="str">
        <f t="shared" si="6"/>
        <v/>
      </c>
      <c r="G14" s="28" t="str">
        <f t="shared" si="6"/>
        <v/>
      </c>
      <c r="H14" s="6"/>
      <c r="I14" s="30"/>
      <c r="J14" s="6"/>
      <c r="K14" s="13"/>
      <c r="L14" s="6"/>
      <c r="M14" s="35" t="s">
        <v>13</v>
      </c>
    </row>
    <row r="15" ht="12.75" customHeight="1">
      <c r="A15" s="6"/>
      <c r="B15" s="6"/>
      <c r="C15" s="6"/>
      <c r="D15" s="6"/>
      <c r="E15" s="6"/>
      <c r="F15" s="6"/>
      <c r="G15" s="6"/>
      <c r="H15" s="6"/>
      <c r="I15" s="30"/>
      <c r="J15" s="6"/>
      <c r="K15" s="13"/>
      <c r="L15" s="6"/>
      <c r="M15" s="36" t="s">
        <v>13</v>
      </c>
    </row>
    <row r="16" ht="12.75" customHeight="1">
      <c r="A16" s="6"/>
      <c r="B16" s="6"/>
      <c r="C16" s="6"/>
      <c r="D16" s="6"/>
      <c r="E16" s="6"/>
      <c r="F16" s="6"/>
      <c r="G16" s="6"/>
      <c r="H16" s="37" t="s">
        <v>14</v>
      </c>
      <c r="I16" s="30"/>
      <c r="J16" s="6"/>
      <c r="K16" s="13"/>
      <c r="L16" s="6"/>
      <c r="M16" s="38" t="s">
        <v>15</v>
      </c>
    </row>
    <row r="17" ht="12.75" customHeight="1">
      <c r="A17" s="17">
        <f>DATE($A$1,2,1)</f>
        <v>45689</v>
      </c>
      <c r="B17" s="18"/>
      <c r="C17" s="18"/>
      <c r="D17" s="18"/>
      <c r="E17" s="18"/>
      <c r="F17" s="18"/>
      <c r="G17" s="18"/>
      <c r="H17" s="6"/>
      <c r="I17" s="19" t="str">
        <f>TEXT(A17,"mmmm")</f>
        <v>February</v>
      </c>
      <c r="J17" s="20"/>
      <c r="K17" s="21"/>
      <c r="L17" s="6"/>
      <c r="M17" s="39"/>
    </row>
    <row r="18" ht="12.75" customHeight="1">
      <c r="A18" s="23" t="str">
        <f>CHOOSE(1+MOD($M$19+1-2,7),"Su","M","Tu","W","Th","F","Sa")</f>
        <v>Su</v>
      </c>
      <c r="B18" s="24" t="str">
        <f>CHOOSE(1+MOD($M$19+2-2,7),"Su","M","Tu","W","Th","F","Sa")</f>
        <v>M</v>
      </c>
      <c r="C18" s="24" t="str">
        <f>CHOOSE(1+MOD($M$19+3-2,7),"Su","M","Tu","W","Th","F","Sa")</f>
        <v>Tu</v>
      </c>
      <c r="D18" s="24" t="str">
        <f>CHOOSE(1+MOD($M$19+4-2,7),"Su","M","Tu","W","Th","F","Sa")</f>
        <v>W</v>
      </c>
      <c r="E18" s="24" t="str">
        <f>CHOOSE(1+MOD($M$19+5-2,7),"Su","M","Tu","W","Th","F","Sa")</f>
        <v>Th</v>
      </c>
      <c r="F18" s="24" t="str">
        <f>CHOOSE(1+MOD($M$19+6-2,7),"Su","M","Tu","W","Th","F","Sa")</f>
        <v>F</v>
      </c>
      <c r="G18" s="25" t="str">
        <f>CHOOSE(1+MOD($M$19+7-2,7),"Su","M","Tu","W","Th","F","Sa")</f>
        <v>Sa</v>
      </c>
      <c r="H18" s="6"/>
      <c r="I18" s="26">
        <v>45690.0</v>
      </c>
      <c r="J18" s="6" t="s">
        <v>16</v>
      </c>
      <c r="K18" s="13" t="s">
        <v>10</v>
      </c>
      <c r="L18" s="6"/>
      <c r="M18" s="22" t="s">
        <v>17</v>
      </c>
    </row>
    <row r="19" ht="12.75" customHeight="1">
      <c r="A19" s="28" t="str">
        <f>IF(WEEKDAY(A17,1)=$M$19,A17,"")</f>
        <v/>
      </c>
      <c r="B19" s="28" t="str">
        <f>IF(A19="",IF(WEEKDAY(A17,1)=MOD($M$19,7)+1,A17,""),A19+1)</f>
        <v/>
      </c>
      <c r="C19" s="28" t="str">
        <f>IF(B19="",IF(WEEKDAY(A17,1)=MOD($M$19+1,7)+1,A17,""),B19+1)</f>
        <v/>
      </c>
      <c r="D19" s="28" t="str">
        <f>IF(C19="",IF(WEEKDAY(A17,1)=MOD($M$19+2,7)+1,A17,""),C19+1)</f>
        <v/>
      </c>
      <c r="E19" s="28" t="str">
        <f>IF(D19="",IF(WEEKDAY(A17,1)=MOD($M$19+3,7)+1,A17,""),D19+1)</f>
        <v/>
      </c>
      <c r="F19" s="28" t="str">
        <f>IF(E19="",IF(WEEKDAY(A17,1)=MOD($M$19+4,7)+1,A17,""),E19+1)</f>
        <v/>
      </c>
      <c r="G19" s="28">
        <f>IF(F19="",IF(WEEKDAY(A17,1)=MOD($M$19+5,7)+1,A17,""),F19+1)</f>
        <v>45689</v>
      </c>
      <c r="H19" s="6"/>
      <c r="I19" s="26">
        <v>45697.0</v>
      </c>
      <c r="J19" s="6" t="s">
        <v>18</v>
      </c>
      <c r="K19" s="13" t="s">
        <v>11</v>
      </c>
      <c r="L19" s="6"/>
      <c r="M19" s="40">
        <v>1.0</v>
      </c>
    </row>
    <row r="20" ht="12.75" customHeight="1">
      <c r="A20" s="28">
        <f t="shared" ref="A20:A24" si="8">IF(G19="","",IF(MONTH(G19+1)&lt;&gt;MONTH(G19),"",G19+1))</f>
        <v>45690</v>
      </c>
      <c r="B20" s="28">
        <f t="shared" ref="B20:G20" si="7">IF(A20="","",IF(MONTH(A20+1)&lt;&gt;MONTH(A20),"",A20+1))</f>
        <v>45691</v>
      </c>
      <c r="C20" s="28">
        <f t="shared" si="7"/>
        <v>45692</v>
      </c>
      <c r="D20" s="28">
        <f t="shared" si="7"/>
        <v>45693</v>
      </c>
      <c r="E20" s="28">
        <f t="shared" si="7"/>
        <v>45694</v>
      </c>
      <c r="F20" s="28">
        <f t="shared" si="7"/>
        <v>45695</v>
      </c>
      <c r="G20" s="28">
        <f t="shared" si="7"/>
        <v>45696</v>
      </c>
      <c r="H20" s="6"/>
      <c r="I20" s="26">
        <v>45700.0</v>
      </c>
      <c r="J20" s="6" t="s">
        <v>6</v>
      </c>
      <c r="K20" s="13" t="s">
        <v>7</v>
      </c>
      <c r="L20" s="6"/>
    </row>
    <row r="21" ht="12.75" customHeight="1">
      <c r="A21" s="28">
        <f t="shared" si="8"/>
        <v>45697</v>
      </c>
      <c r="B21" s="28">
        <f t="shared" ref="B21:G21" si="9">IF(A21="","",IF(MONTH(A21+1)&lt;&gt;MONTH(A21),"",A21+1))</f>
        <v>45698</v>
      </c>
      <c r="C21" s="28">
        <f t="shared" si="9"/>
        <v>45699</v>
      </c>
      <c r="D21" s="28">
        <f t="shared" si="9"/>
        <v>45700</v>
      </c>
      <c r="E21" s="28">
        <f t="shared" si="9"/>
        <v>45701</v>
      </c>
      <c r="F21" s="28">
        <f t="shared" si="9"/>
        <v>45702</v>
      </c>
      <c r="G21" s="28">
        <f t="shared" si="9"/>
        <v>45703</v>
      </c>
      <c r="H21" s="6"/>
      <c r="I21" s="26">
        <v>45704.0</v>
      </c>
      <c r="J21" s="6" t="s">
        <v>19</v>
      </c>
      <c r="K21" s="13" t="s">
        <v>11</v>
      </c>
      <c r="L21" s="6"/>
      <c r="M21" s="14" t="s">
        <v>20</v>
      </c>
    </row>
    <row r="22" ht="12.75" customHeight="1">
      <c r="A22" s="28">
        <f t="shared" si="8"/>
        <v>45704</v>
      </c>
      <c r="B22" s="28">
        <f t="shared" ref="B22:G22" si="10">IF(A22="","",IF(MONTH(A22+1)&lt;&gt;MONTH(A22),"",A22+1))</f>
        <v>45705</v>
      </c>
      <c r="C22" s="28">
        <f t="shared" si="10"/>
        <v>45706</v>
      </c>
      <c r="D22" s="28">
        <f t="shared" si="10"/>
        <v>45707</v>
      </c>
      <c r="E22" s="28">
        <f t="shared" si="10"/>
        <v>45708</v>
      </c>
      <c r="F22" s="28">
        <f t="shared" si="10"/>
        <v>45709</v>
      </c>
      <c r="G22" s="28">
        <f t="shared" si="10"/>
        <v>45710</v>
      </c>
      <c r="H22" s="6"/>
      <c r="I22" s="26">
        <v>45711.0</v>
      </c>
      <c r="J22" s="6" t="s">
        <v>21</v>
      </c>
      <c r="K22" s="13" t="s">
        <v>11</v>
      </c>
      <c r="L22" s="6"/>
    </row>
    <row r="23" ht="12.75" customHeight="1">
      <c r="A23" s="28">
        <f t="shared" si="8"/>
        <v>45711</v>
      </c>
      <c r="B23" s="28">
        <f t="shared" ref="B23:G23" si="11">IF(A23="","",IF(MONTH(A23+1)&lt;&gt;MONTH(A23),"",A23+1))</f>
        <v>45712</v>
      </c>
      <c r="C23" s="28">
        <f t="shared" si="11"/>
        <v>45713</v>
      </c>
      <c r="D23" s="28">
        <f t="shared" si="11"/>
        <v>45714</v>
      </c>
      <c r="E23" s="28">
        <f t="shared" si="11"/>
        <v>45715</v>
      </c>
      <c r="F23" s="28">
        <f t="shared" si="11"/>
        <v>45716</v>
      </c>
      <c r="G23" s="28" t="str">
        <f t="shared" si="11"/>
        <v/>
      </c>
      <c r="H23" s="6"/>
      <c r="L23" s="6"/>
    </row>
    <row r="24" ht="12.75" customHeight="1">
      <c r="A24" s="28" t="str">
        <f t="shared" si="8"/>
        <v/>
      </c>
      <c r="B24" s="28" t="str">
        <f t="shared" ref="B24:G24" si="12">IF(A24="","",IF(MONTH(A24+1)&lt;&gt;MONTH(A24),"",A24+1))</f>
        <v/>
      </c>
      <c r="C24" s="28" t="str">
        <f t="shared" si="12"/>
        <v/>
      </c>
      <c r="D24" s="28" t="str">
        <f t="shared" si="12"/>
        <v/>
      </c>
      <c r="E24" s="28" t="str">
        <f t="shared" si="12"/>
        <v/>
      </c>
      <c r="F24" s="28" t="str">
        <f t="shared" si="12"/>
        <v/>
      </c>
      <c r="G24" s="28" t="str">
        <f t="shared" si="12"/>
        <v/>
      </c>
      <c r="H24" s="6"/>
      <c r="I24" s="30"/>
      <c r="J24" s="6"/>
      <c r="K24" s="13"/>
      <c r="L24" s="6"/>
    </row>
    <row r="25" ht="12.75" customHeight="1">
      <c r="A25" s="6"/>
      <c r="B25" s="6"/>
      <c r="C25" s="6"/>
      <c r="D25" s="6"/>
      <c r="E25" s="6"/>
      <c r="F25" s="6"/>
      <c r="G25" s="6"/>
      <c r="H25" s="6"/>
      <c r="I25" s="30"/>
      <c r="J25" s="6"/>
      <c r="K25" s="13"/>
      <c r="L25" s="6"/>
      <c r="M25" s="39"/>
    </row>
    <row r="26" ht="12.75" customHeight="1">
      <c r="A26" s="6"/>
      <c r="B26" s="6"/>
      <c r="C26" s="6"/>
      <c r="D26" s="6"/>
      <c r="E26" s="6"/>
      <c r="F26" s="6"/>
      <c r="G26" s="6"/>
      <c r="H26" s="6"/>
      <c r="I26" s="30"/>
      <c r="J26" s="6"/>
      <c r="K26" s="13"/>
      <c r="L26" s="6"/>
      <c r="M26" s="38" t="s">
        <v>22</v>
      </c>
    </row>
    <row r="27" ht="12.75" customHeight="1">
      <c r="A27" s="17">
        <f>DATE($A$1,3,1)</f>
        <v>45717</v>
      </c>
      <c r="B27" s="18"/>
      <c r="C27" s="18"/>
      <c r="D27" s="18"/>
      <c r="E27" s="18"/>
      <c r="F27" s="18"/>
      <c r="G27" s="18"/>
      <c r="H27" s="6"/>
      <c r="I27" s="19" t="str">
        <f>TEXT(A27,"mmmm")</f>
        <v>March</v>
      </c>
      <c r="J27" s="20"/>
      <c r="K27" s="21"/>
      <c r="L27" s="6"/>
      <c r="M27" s="41"/>
    </row>
    <row r="28" ht="12.75" customHeight="1">
      <c r="A28" s="23" t="str">
        <f>CHOOSE(1+MOD($M$19+1-2,7),"Su","M","Tu","W","Th","F","Sa")</f>
        <v>Su</v>
      </c>
      <c r="B28" s="24" t="str">
        <f>CHOOSE(1+MOD($M$19+2-2,7),"Su","M","Tu","W","Th","F","Sa")</f>
        <v>M</v>
      </c>
      <c r="C28" s="24" t="str">
        <f>CHOOSE(1+MOD($M$19+3-2,7),"Su","M","Tu","W","Th","F","Sa")</f>
        <v>Tu</v>
      </c>
      <c r="D28" s="24" t="str">
        <f>CHOOSE(1+MOD($M$19+4-2,7),"Su","M","Tu","W","Th","F","Sa")</f>
        <v>W</v>
      </c>
      <c r="E28" s="24" t="str">
        <f>CHOOSE(1+MOD($M$19+5-2,7),"Su","M","Tu","W","Th","F","Sa")</f>
        <v>Th</v>
      </c>
      <c r="F28" s="24" t="str">
        <f>CHOOSE(1+MOD($M$19+6-2,7),"Su","M","Tu","W","Th","F","Sa")</f>
        <v>F</v>
      </c>
      <c r="G28" s="25" t="str">
        <f>CHOOSE(1+MOD($M$19+7-2,7),"Su","M","Tu","W","Th","F","Sa")</f>
        <v>Sa</v>
      </c>
      <c r="H28" s="6"/>
      <c r="I28" s="26">
        <v>45732.0</v>
      </c>
      <c r="J28" s="6" t="s">
        <v>23</v>
      </c>
      <c r="K28" s="13" t="s">
        <v>7</v>
      </c>
      <c r="L28" s="6"/>
      <c r="M28" s="42" t="s">
        <v>24</v>
      </c>
    </row>
    <row r="29" ht="12.75" customHeight="1">
      <c r="A29" s="28" t="str">
        <f>IF(WEEKDAY(A27,1)=$M$19,A27,"")</f>
        <v/>
      </c>
      <c r="B29" s="28" t="str">
        <f>IF(A29="",IF(WEEKDAY(A27,1)=MOD($M$19,7)+1,A27,""),A29+1)</f>
        <v/>
      </c>
      <c r="C29" s="28" t="str">
        <f>IF(B29="",IF(WEEKDAY(A27,1)=MOD($M$19+1,7)+1,A27,""),B29+1)</f>
        <v/>
      </c>
      <c r="D29" s="28" t="str">
        <f>IF(C29="",IF(WEEKDAY(A27,1)=MOD($M$19+2,7)+1,A27,""),C29+1)</f>
        <v/>
      </c>
      <c r="E29" s="28" t="str">
        <f>IF(D29="",IF(WEEKDAY(A27,1)=MOD($M$19+3,7)+1,A27,""),D29+1)</f>
        <v/>
      </c>
      <c r="F29" s="28" t="str">
        <f>IF(E29="",IF(WEEKDAY(A27,1)=MOD($M$19+4,7)+1,A27,""),E29+1)</f>
        <v/>
      </c>
      <c r="G29" s="28">
        <f>IF(F29="",IF(WEEKDAY(A27,1)=MOD($M$19+5,7)+1,A27,""),F29+1)</f>
        <v>45717</v>
      </c>
      <c r="H29" s="6"/>
      <c r="I29" s="26">
        <v>45735.0</v>
      </c>
      <c r="J29" s="6" t="s">
        <v>6</v>
      </c>
      <c r="K29" s="13" t="s">
        <v>7</v>
      </c>
      <c r="L29" s="6"/>
      <c r="M29" s="43" t="str">
        <f>HYPERLINK("https://www.vertex42.com/ExcelTemplates/schedules.html","► Schedules &amp; Planners")</f>
        <v>► Schedules &amp; Planners</v>
      </c>
    </row>
    <row r="30" ht="12.75" customHeight="1">
      <c r="A30" s="28">
        <f t="shared" ref="A30:A34" si="14">IF(G29="","",IF(MONTH(G29+1)&lt;&gt;MONTH(G29),"",G29+1))</f>
        <v>45718</v>
      </c>
      <c r="B30" s="28">
        <f t="shared" ref="B30:G30" si="13">IF(A30="","",IF(MONTH(A30+1)&lt;&gt;MONTH(A30),"",A30+1))</f>
        <v>45719</v>
      </c>
      <c r="C30" s="28">
        <f t="shared" si="13"/>
        <v>45720</v>
      </c>
      <c r="D30" s="28">
        <f t="shared" si="13"/>
        <v>45721</v>
      </c>
      <c r="E30" s="28">
        <f t="shared" si="13"/>
        <v>45722</v>
      </c>
      <c r="F30" s="28">
        <f t="shared" si="13"/>
        <v>45723</v>
      </c>
      <c r="G30" s="28">
        <f t="shared" si="13"/>
        <v>45724</v>
      </c>
      <c r="H30" s="6"/>
      <c r="I30" s="26">
        <v>45745.0</v>
      </c>
      <c r="J30" s="6" t="s">
        <v>25</v>
      </c>
      <c r="K30" s="13" t="s">
        <v>11</v>
      </c>
      <c r="L30" s="6"/>
      <c r="M30" s="43" t="str">
        <f>HYPERLINK("https://www.vertex42.com/calendars/","► Calendars")</f>
        <v>► Calendars</v>
      </c>
    </row>
    <row r="31" ht="12.75" customHeight="1">
      <c r="A31" s="28">
        <f t="shared" si="14"/>
        <v>45725</v>
      </c>
      <c r="B31" s="28">
        <f t="shared" ref="B31:G31" si="15">IF(A31="","",IF(MONTH(A31+1)&lt;&gt;MONTH(A31),"",A31+1))</f>
        <v>45726</v>
      </c>
      <c r="C31" s="28">
        <f t="shared" si="15"/>
        <v>45727</v>
      </c>
      <c r="D31" s="28">
        <f t="shared" si="15"/>
        <v>45728</v>
      </c>
      <c r="E31" s="28">
        <f t="shared" si="15"/>
        <v>45729</v>
      </c>
      <c r="F31" s="28">
        <f t="shared" si="15"/>
        <v>45730</v>
      </c>
      <c r="G31" s="28">
        <f t="shared" si="15"/>
        <v>45731</v>
      </c>
      <c r="H31" s="6"/>
      <c r="I31" s="26">
        <v>45747.0</v>
      </c>
      <c r="J31" s="6" t="s">
        <v>26</v>
      </c>
      <c r="K31" s="13" t="s">
        <v>11</v>
      </c>
      <c r="L31" s="6"/>
    </row>
    <row r="32" ht="12.75" customHeight="1">
      <c r="A32" s="28">
        <f t="shared" si="14"/>
        <v>45732</v>
      </c>
      <c r="B32" s="28">
        <f t="shared" ref="B32:G32" si="16">IF(A32="","",IF(MONTH(A32+1)&lt;&gt;MONTH(A32),"",A32+1))</f>
        <v>45733</v>
      </c>
      <c r="C32" s="28">
        <f t="shared" si="16"/>
        <v>45734</v>
      </c>
      <c r="D32" s="28">
        <f t="shared" si="16"/>
        <v>45735</v>
      </c>
      <c r="E32" s="28">
        <f t="shared" si="16"/>
        <v>45736</v>
      </c>
      <c r="F32" s="28">
        <f t="shared" si="16"/>
        <v>45737</v>
      </c>
      <c r="G32" s="28">
        <f t="shared" si="16"/>
        <v>45738</v>
      </c>
      <c r="H32" s="6"/>
      <c r="L32" s="6"/>
    </row>
    <row r="33" ht="12.75" customHeight="1">
      <c r="A33" s="28">
        <f t="shared" si="14"/>
        <v>45739</v>
      </c>
      <c r="B33" s="28">
        <f t="shared" ref="B33:G33" si="17">IF(A33="","",IF(MONTH(A33+1)&lt;&gt;MONTH(A33),"",A33+1))</f>
        <v>45740</v>
      </c>
      <c r="C33" s="28">
        <f t="shared" si="17"/>
        <v>45741</v>
      </c>
      <c r="D33" s="28">
        <f t="shared" si="17"/>
        <v>45742</v>
      </c>
      <c r="E33" s="28">
        <f t="shared" si="17"/>
        <v>45743</v>
      </c>
      <c r="F33" s="28">
        <f t="shared" si="17"/>
        <v>45744</v>
      </c>
      <c r="G33" s="28">
        <f t="shared" si="17"/>
        <v>45745</v>
      </c>
      <c r="H33" s="6"/>
      <c r="I33" s="30"/>
      <c r="J33" s="6"/>
      <c r="K33" s="13"/>
      <c r="L33" s="6"/>
    </row>
    <row r="34" ht="12.75" customHeight="1">
      <c r="A34" s="28">
        <f t="shared" si="14"/>
        <v>45746</v>
      </c>
      <c r="B34" s="28">
        <f t="shared" ref="B34:G34" si="18">IF(A34="","",IF(MONTH(A34+1)&lt;&gt;MONTH(A34),"",A34+1))</f>
        <v>45747</v>
      </c>
      <c r="C34" s="28" t="str">
        <f t="shared" si="18"/>
        <v/>
      </c>
      <c r="D34" s="28" t="str">
        <f t="shared" si="18"/>
        <v/>
      </c>
      <c r="E34" s="28" t="str">
        <f t="shared" si="18"/>
        <v/>
      </c>
      <c r="F34" s="28" t="str">
        <f t="shared" si="18"/>
        <v/>
      </c>
      <c r="G34" s="28" t="str">
        <f t="shared" si="18"/>
        <v/>
      </c>
      <c r="H34" s="6"/>
      <c r="L34" s="6"/>
    </row>
    <row r="35" ht="12.75" customHeight="1">
      <c r="A35" s="6"/>
      <c r="B35" s="6"/>
      <c r="C35" s="6"/>
      <c r="D35" s="6"/>
      <c r="E35" s="6"/>
      <c r="F35" s="6"/>
      <c r="G35" s="6"/>
      <c r="H35" s="6"/>
      <c r="I35" s="30"/>
      <c r="J35" s="6"/>
      <c r="K35" s="13"/>
      <c r="L35" s="6"/>
      <c r="M35" s="41"/>
    </row>
    <row r="36" ht="12.75" customHeight="1">
      <c r="A36" s="6"/>
      <c r="B36" s="6"/>
      <c r="C36" s="6"/>
      <c r="D36" s="6"/>
      <c r="E36" s="6"/>
      <c r="F36" s="6"/>
      <c r="G36" s="6"/>
      <c r="H36" s="6"/>
      <c r="I36" s="30"/>
      <c r="J36" s="6"/>
      <c r="K36" s="13"/>
      <c r="L36" s="6"/>
      <c r="M36" s="38" t="s">
        <v>22</v>
      </c>
    </row>
    <row r="37" ht="12.75" customHeight="1">
      <c r="A37" s="17">
        <f>DATE($A$1,4,1)</f>
        <v>45748</v>
      </c>
      <c r="B37" s="18"/>
      <c r="C37" s="18"/>
      <c r="D37" s="18"/>
      <c r="E37" s="18"/>
      <c r="F37" s="18"/>
      <c r="G37" s="18"/>
      <c r="H37" s="6"/>
      <c r="I37" s="19" t="str">
        <f>TEXT(A37,"mmmm")</f>
        <v>April</v>
      </c>
      <c r="J37" s="20"/>
      <c r="K37" s="21"/>
      <c r="L37" s="6"/>
      <c r="M37" s="41"/>
    </row>
    <row r="38" ht="12.75" customHeight="1">
      <c r="A38" s="23" t="str">
        <f>CHOOSE(1+MOD($M$19+1-2,7),"Su","M","Tu","W","Th","F","Sa")</f>
        <v>Su</v>
      </c>
      <c r="B38" s="24" t="str">
        <f>CHOOSE(1+MOD($M$19+2-2,7),"Su","M","Tu","W","Th","F","Sa")</f>
        <v>M</v>
      </c>
      <c r="C38" s="24" t="str">
        <f>CHOOSE(1+MOD($M$19+3-2,7),"Su","M","Tu","W","Th","F","Sa")</f>
        <v>Tu</v>
      </c>
      <c r="D38" s="24" t="str">
        <f>CHOOSE(1+MOD($M$19+4-2,7),"Su","M","Tu","W","Th","F","Sa")</f>
        <v>W</v>
      </c>
      <c r="E38" s="24" t="str">
        <f>CHOOSE(1+MOD($M$19+5-2,7),"Su","M","Tu","W","Th","F","Sa")</f>
        <v>Th</v>
      </c>
      <c r="F38" s="24" t="str">
        <f>CHOOSE(1+MOD($M$19+6-2,7),"Su","M","Tu","W","Th","F","Sa")</f>
        <v>F</v>
      </c>
      <c r="G38" s="25" t="str">
        <f>CHOOSE(1+MOD($M$19+7-2,7),"Su","M","Tu","W","Th","F","Sa")</f>
        <v>Sa</v>
      </c>
      <c r="H38" s="6"/>
      <c r="I38" s="26">
        <v>45752.0</v>
      </c>
      <c r="J38" s="6" t="s">
        <v>27</v>
      </c>
      <c r="K38" s="13" t="s">
        <v>11</v>
      </c>
      <c r="L38" s="6"/>
      <c r="M38" s="41"/>
    </row>
    <row r="39" ht="12.75" customHeight="1">
      <c r="A39" s="28" t="str">
        <f>IF(WEEKDAY(A37,1)=$M$19,A37,"")</f>
        <v/>
      </c>
      <c r="B39" s="28" t="str">
        <f>IF(A39="",IF(WEEKDAY(A37,1)=MOD($M$19,7)+1,A37,""),A39+1)</f>
        <v/>
      </c>
      <c r="C39" s="28">
        <f>IF(B39="",IF(WEEKDAY(A37,1)=MOD($M$19+1,7)+1,A37,""),B39+1)</f>
        <v>45748</v>
      </c>
      <c r="D39" s="28">
        <f>IF(C39="",IF(WEEKDAY(A37,1)=MOD($M$19+2,7)+1,A37,""),C39+1)</f>
        <v>45749</v>
      </c>
      <c r="E39" s="28">
        <f>IF(D39="",IF(WEEKDAY(A37,1)=MOD($M$19+3,7)+1,A37,""),D39+1)</f>
        <v>45750</v>
      </c>
      <c r="F39" s="28">
        <f>IF(E39="",IF(WEEKDAY(A37,1)=MOD($M$19+4,7)+1,A37,""),E39+1)</f>
        <v>45751</v>
      </c>
      <c r="G39" s="28">
        <f>IF(F39="",IF(WEEKDAY(A37,1)=MOD($M$19+5,7)+1,A37,""),F39+1)</f>
        <v>45752</v>
      </c>
      <c r="H39" s="6"/>
      <c r="I39" s="26">
        <v>45753.0</v>
      </c>
      <c r="J39" s="6" t="s">
        <v>28</v>
      </c>
      <c r="K39" s="13" t="s">
        <v>11</v>
      </c>
      <c r="L39" s="6"/>
      <c r="M39" s="39"/>
    </row>
    <row r="40" ht="12.75" customHeight="1">
      <c r="A40" s="28">
        <f t="shared" ref="A40:A44" si="20">IF(G39="","",IF(MONTH(G39+1)&lt;&gt;MONTH(G39),"",G39+1))</f>
        <v>45753</v>
      </c>
      <c r="B40" s="28">
        <f t="shared" ref="B40:G40" si="19">IF(A40="","",IF(MONTH(A40+1)&lt;&gt;MONTH(A40),"",A40+1))</f>
        <v>45754</v>
      </c>
      <c r="C40" s="28">
        <f t="shared" si="19"/>
        <v>45755</v>
      </c>
      <c r="D40" s="28">
        <f t="shared" si="19"/>
        <v>45756</v>
      </c>
      <c r="E40" s="28">
        <f t="shared" si="19"/>
        <v>45757</v>
      </c>
      <c r="F40" s="28">
        <f t="shared" si="19"/>
        <v>45758</v>
      </c>
      <c r="G40" s="28">
        <f t="shared" si="19"/>
        <v>45759</v>
      </c>
      <c r="H40" s="6"/>
      <c r="I40" s="26">
        <v>45757.0</v>
      </c>
      <c r="J40" s="44" t="s">
        <v>29</v>
      </c>
      <c r="K40" s="13" t="s">
        <v>11</v>
      </c>
      <c r="L40" s="6"/>
      <c r="M40" s="39"/>
    </row>
    <row r="41" ht="12.75" customHeight="1">
      <c r="A41" s="28">
        <f t="shared" si="20"/>
        <v>45760</v>
      </c>
      <c r="B41" s="28">
        <f t="shared" ref="B41:G41" si="21">IF(A41="","",IF(MONTH(A41+1)&lt;&gt;MONTH(A41),"",A41+1))</f>
        <v>45761</v>
      </c>
      <c r="C41" s="28">
        <f t="shared" si="21"/>
        <v>45762</v>
      </c>
      <c r="D41" s="28">
        <f t="shared" si="21"/>
        <v>45763</v>
      </c>
      <c r="E41" s="28">
        <f t="shared" si="21"/>
        <v>45764</v>
      </c>
      <c r="F41" s="28">
        <f t="shared" si="21"/>
        <v>45765</v>
      </c>
      <c r="G41" s="28">
        <f t="shared" si="21"/>
        <v>45766</v>
      </c>
      <c r="H41" s="6"/>
      <c r="I41" s="26">
        <v>45758.0</v>
      </c>
      <c r="J41" s="6" t="s">
        <v>30</v>
      </c>
      <c r="K41" s="13" t="s">
        <v>11</v>
      </c>
      <c r="L41" s="6"/>
      <c r="M41" s="39"/>
    </row>
    <row r="42" ht="12.75" customHeight="1">
      <c r="A42" s="28">
        <f t="shared" si="20"/>
        <v>45767</v>
      </c>
      <c r="B42" s="28">
        <f t="shared" ref="B42:G42" si="22">IF(A42="","",IF(MONTH(A42+1)&lt;&gt;MONTH(A42),"",A42+1))</f>
        <v>45768</v>
      </c>
      <c r="C42" s="28">
        <f t="shared" si="22"/>
        <v>45769</v>
      </c>
      <c r="D42" s="28">
        <f t="shared" si="22"/>
        <v>45770</v>
      </c>
      <c r="E42" s="28">
        <f t="shared" si="22"/>
        <v>45771</v>
      </c>
      <c r="F42" s="28">
        <f t="shared" si="22"/>
        <v>45772</v>
      </c>
      <c r="G42" s="28">
        <f t="shared" si="22"/>
        <v>45773</v>
      </c>
      <c r="H42" s="6"/>
      <c r="I42" s="26">
        <v>45758.0</v>
      </c>
      <c r="J42" s="6" t="s">
        <v>31</v>
      </c>
      <c r="K42" s="13" t="s">
        <v>11</v>
      </c>
      <c r="L42" s="6"/>
      <c r="M42" s="41"/>
    </row>
    <row r="43" ht="12.75" customHeight="1">
      <c r="A43" s="28">
        <f t="shared" si="20"/>
        <v>45774</v>
      </c>
      <c r="B43" s="28">
        <f t="shared" ref="B43:G43" si="23">IF(A43="","",IF(MONTH(A43+1)&lt;&gt;MONTH(A43),"",A43+1))</f>
        <v>45775</v>
      </c>
      <c r="C43" s="28">
        <f t="shared" si="23"/>
        <v>45776</v>
      </c>
      <c r="D43" s="28">
        <f t="shared" si="23"/>
        <v>45777</v>
      </c>
      <c r="E43" s="28" t="str">
        <f t="shared" si="23"/>
        <v/>
      </c>
      <c r="F43" s="28" t="str">
        <f t="shared" si="23"/>
        <v/>
      </c>
      <c r="G43" s="28" t="str">
        <f t="shared" si="23"/>
        <v/>
      </c>
      <c r="H43" s="6"/>
      <c r="I43" s="26">
        <v>45759.0</v>
      </c>
      <c r="J43" s="6" t="s">
        <v>32</v>
      </c>
      <c r="K43" s="13" t="s">
        <v>11</v>
      </c>
      <c r="L43" s="6"/>
      <c r="M43" s="41"/>
    </row>
    <row r="44" ht="12.75" customHeight="1">
      <c r="A44" s="28" t="str">
        <f t="shared" si="20"/>
        <v/>
      </c>
      <c r="B44" s="28" t="str">
        <f t="shared" ref="B44:G44" si="24">IF(A44="","",IF(MONTH(A44+1)&lt;&gt;MONTH(A44),"",A44+1))</f>
        <v/>
      </c>
      <c r="C44" s="28" t="str">
        <f t="shared" si="24"/>
        <v/>
      </c>
      <c r="D44" s="28" t="str">
        <f t="shared" si="24"/>
        <v/>
      </c>
      <c r="E44" s="28" t="str">
        <f t="shared" si="24"/>
        <v/>
      </c>
      <c r="F44" s="28" t="str">
        <f t="shared" si="24"/>
        <v/>
      </c>
      <c r="G44" s="28" t="str">
        <f t="shared" si="24"/>
        <v/>
      </c>
      <c r="H44" s="6"/>
      <c r="I44" s="26">
        <v>45760.0</v>
      </c>
      <c r="J44" s="6" t="s">
        <v>33</v>
      </c>
      <c r="K44" s="13" t="s">
        <v>11</v>
      </c>
      <c r="L44" s="6"/>
      <c r="M44" s="41"/>
    </row>
    <row r="45" ht="12.75" customHeight="1">
      <c r="A45" s="6"/>
      <c r="B45" s="6"/>
      <c r="C45" s="6"/>
      <c r="D45" s="6"/>
      <c r="E45" s="6"/>
      <c r="F45" s="6"/>
      <c r="G45" s="6"/>
      <c r="H45" s="6"/>
      <c r="I45" s="26">
        <v>45759.0</v>
      </c>
      <c r="J45" s="6" t="s">
        <v>6</v>
      </c>
      <c r="K45" s="13" t="s">
        <v>7</v>
      </c>
      <c r="L45" s="6"/>
      <c r="M45" s="41"/>
    </row>
    <row r="46" ht="12.75" customHeight="1">
      <c r="A46" s="6"/>
      <c r="B46" s="6"/>
      <c r="C46" s="6"/>
      <c r="D46" s="6"/>
      <c r="E46" s="6"/>
      <c r="F46" s="6"/>
      <c r="G46" s="6"/>
      <c r="H46" s="6"/>
      <c r="I46" s="26">
        <v>45761.0</v>
      </c>
      <c r="J46" s="6" t="s">
        <v>34</v>
      </c>
      <c r="K46" s="13" t="s">
        <v>11</v>
      </c>
      <c r="L46" s="6"/>
      <c r="M46" s="38" t="s">
        <v>22</v>
      </c>
    </row>
    <row r="47" ht="12.75" customHeight="1">
      <c r="A47" s="45"/>
      <c r="B47" s="45"/>
      <c r="C47" s="45"/>
      <c r="D47" s="45"/>
      <c r="E47" s="45"/>
      <c r="F47" s="45"/>
      <c r="G47" s="45"/>
      <c r="H47" s="46"/>
      <c r="I47" s="26">
        <v>45761.0</v>
      </c>
      <c r="J47" s="6" t="s">
        <v>35</v>
      </c>
      <c r="K47" s="13" t="s">
        <v>11</v>
      </c>
      <c r="L47" s="46"/>
      <c r="M47" s="47"/>
    </row>
    <row r="48" ht="12.75" customHeight="1">
      <c r="A48" s="45"/>
      <c r="B48" s="45"/>
      <c r="C48" s="45"/>
      <c r="D48" s="45"/>
      <c r="E48" s="45"/>
      <c r="F48" s="45"/>
      <c r="G48" s="45"/>
      <c r="H48" s="46"/>
      <c r="I48" s="26">
        <v>45767.0</v>
      </c>
      <c r="J48" s="48" t="s">
        <v>36</v>
      </c>
      <c r="K48" s="49" t="s">
        <v>8</v>
      </c>
      <c r="L48" s="46"/>
      <c r="M48" s="47"/>
    </row>
    <row r="49" ht="12.75" customHeight="1">
      <c r="A49" s="50"/>
      <c r="B49" s="50"/>
      <c r="C49" s="50"/>
      <c r="D49" s="50"/>
      <c r="E49" s="50"/>
      <c r="F49" s="50"/>
      <c r="G49" s="50"/>
      <c r="H49" s="6"/>
      <c r="I49" s="51"/>
      <c r="J49" s="6"/>
      <c r="K49" s="52"/>
      <c r="L49" s="6"/>
      <c r="M49" s="41"/>
    </row>
    <row r="50" ht="12.75" customHeight="1">
      <c r="A50" s="50"/>
      <c r="B50" s="50"/>
      <c r="C50" s="50"/>
      <c r="D50" s="50"/>
      <c r="E50" s="50"/>
      <c r="F50" s="50"/>
      <c r="G50" s="50"/>
      <c r="H50" s="6"/>
      <c r="I50" s="51"/>
      <c r="J50" s="6"/>
      <c r="K50" s="52"/>
      <c r="L50" s="6"/>
      <c r="M50" s="41"/>
    </row>
    <row r="51" ht="12.75" customHeight="1">
      <c r="A51" s="17">
        <f>DATE($A$1,5,1)</f>
        <v>45778</v>
      </c>
      <c r="B51" s="18"/>
      <c r="C51" s="18"/>
      <c r="D51" s="18"/>
      <c r="E51" s="18"/>
      <c r="F51" s="18"/>
      <c r="G51" s="18"/>
      <c r="H51" s="6"/>
      <c r="I51" s="19" t="str">
        <f>TEXT(A51,"mmmm")</f>
        <v>May</v>
      </c>
      <c r="J51" s="20"/>
      <c r="K51" s="21"/>
      <c r="L51" s="6"/>
      <c r="M51" s="41"/>
    </row>
    <row r="52" ht="12.75" customHeight="1">
      <c r="A52" s="23" t="str">
        <f>CHOOSE(1+MOD($M$19+1-2,7),"Su","M","Tu","W","Th","F","Sa")</f>
        <v>Su</v>
      </c>
      <c r="B52" s="24" t="str">
        <f>CHOOSE(1+MOD($M$19+2-2,7),"Su","M","Tu","W","Th","F","Sa")</f>
        <v>M</v>
      </c>
      <c r="C52" s="24" t="str">
        <f>CHOOSE(1+MOD($M$19+3-2,7),"Su","M","Tu","W","Th","F","Sa")</f>
        <v>Tu</v>
      </c>
      <c r="D52" s="24" t="str">
        <f>CHOOSE(1+MOD($M$19+4-2,7),"Su","M","Tu","W","Th","F","Sa")</f>
        <v>W</v>
      </c>
      <c r="E52" s="24" t="str">
        <f>CHOOSE(1+MOD($M$19+5-2,7),"Su","M","Tu","W","Th","F","Sa")</f>
        <v>Th</v>
      </c>
      <c r="F52" s="24" t="str">
        <f>CHOOSE(1+MOD($M$19+6-2,7),"Su","M","Tu","W","Th","F","Sa")</f>
        <v>F</v>
      </c>
      <c r="G52" s="25" t="str">
        <f>CHOOSE(1+MOD($M$19+7-2,7),"Su","M","Tu","W","Th","F","Sa")</f>
        <v>Sa</v>
      </c>
      <c r="H52" s="6"/>
      <c r="I52" s="26">
        <v>45788.0</v>
      </c>
      <c r="J52" s="6" t="s">
        <v>37</v>
      </c>
      <c r="K52" s="49" t="s">
        <v>8</v>
      </c>
      <c r="L52" s="6"/>
      <c r="M52" s="41"/>
    </row>
    <row r="53" ht="12.75" customHeight="1">
      <c r="A53" s="28" t="str">
        <f>IF(WEEKDAY(A51,1)=$M$19,A51,"")</f>
        <v/>
      </c>
      <c r="B53" s="28" t="str">
        <f>IF(A53="",IF(WEEKDAY(A51,1)=MOD($M$19,7)+1,A51,""),A53+1)</f>
        <v/>
      </c>
      <c r="C53" s="28" t="str">
        <f>IF(B53="",IF(WEEKDAY(A51,1)=MOD($M$19+1,7)+1,A51,""),B53+1)</f>
        <v/>
      </c>
      <c r="D53" s="28" t="str">
        <f>IF(C53="",IF(WEEKDAY(A51,1)=MOD($M$19+2,7)+1,A51,""),C53+1)</f>
        <v/>
      </c>
      <c r="E53" s="28">
        <f>IF(D53="",IF(WEEKDAY(A51,1)=MOD($M$19+3,7)+1,A51,""),D53+1)</f>
        <v>45778</v>
      </c>
      <c r="F53" s="28">
        <f>IF(E53="",IF(WEEKDAY(A51,1)=MOD($M$19+4,7)+1,A51,""),E53+1)</f>
        <v>45779</v>
      </c>
      <c r="G53" s="28">
        <f>IF(F53="",IF(WEEKDAY(A51,1)=MOD($M$19+5,7)+1,A51,""),F53+1)</f>
        <v>45780</v>
      </c>
      <c r="H53" s="6"/>
      <c r="I53" s="26">
        <v>45792.0</v>
      </c>
      <c r="J53" s="6" t="s">
        <v>38</v>
      </c>
      <c r="K53" s="13" t="s">
        <v>11</v>
      </c>
      <c r="L53" s="6"/>
      <c r="M53" s="41"/>
    </row>
    <row r="54" ht="12.75" customHeight="1">
      <c r="A54" s="28">
        <f t="shared" ref="A54:A58" si="26">IF(G53="","",IF(MONTH(G53+1)&lt;&gt;MONTH(G53),"",G53+1))</f>
        <v>45781</v>
      </c>
      <c r="B54" s="28">
        <f t="shared" ref="B54:G54" si="25">IF(A54="","",IF(MONTH(A54+1)&lt;&gt;MONTH(A54),"",A54+1))</f>
        <v>45782</v>
      </c>
      <c r="C54" s="28">
        <f t="shared" si="25"/>
        <v>45783</v>
      </c>
      <c r="D54" s="28">
        <f t="shared" si="25"/>
        <v>45784</v>
      </c>
      <c r="E54" s="28">
        <f t="shared" si="25"/>
        <v>45785</v>
      </c>
      <c r="F54" s="28">
        <f t="shared" si="25"/>
        <v>45786</v>
      </c>
      <c r="G54" s="28">
        <f t="shared" si="25"/>
        <v>45787</v>
      </c>
      <c r="H54" s="6"/>
      <c r="I54" s="26">
        <v>45793.0</v>
      </c>
      <c r="J54" s="6" t="s">
        <v>38</v>
      </c>
      <c r="K54" s="13" t="s">
        <v>11</v>
      </c>
      <c r="L54" s="6"/>
      <c r="M54" s="41"/>
    </row>
    <row r="55" ht="12.75" customHeight="1">
      <c r="A55" s="28">
        <f t="shared" si="26"/>
        <v>45788</v>
      </c>
      <c r="B55" s="28">
        <f t="shared" ref="B55:G55" si="27">IF(A55="","",IF(MONTH(A55+1)&lt;&gt;MONTH(A55),"",A55+1))</f>
        <v>45789</v>
      </c>
      <c r="C55" s="28">
        <f t="shared" si="27"/>
        <v>45790</v>
      </c>
      <c r="D55" s="28">
        <f t="shared" si="27"/>
        <v>45791</v>
      </c>
      <c r="E55" s="28">
        <f t="shared" si="27"/>
        <v>45792</v>
      </c>
      <c r="F55" s="28">
        <f t="shared" si="27"/>
        <v>45793</v>
      </c>
      <c r="G55" s="28">
        <f t="shared" si="27"/>
        <v>45794</v>
      </c>
      <c r="H55" s="6"/>
      <c r="I55" s="26">
        <v>45794.0</v>
      </c>
      <c r="J55" s="6" t="s">
        <v>38</v>
      </c>
      <c r="K55" s="13" t="s">
        <v>11</v>
      </c>
      <c r="L55" s="6"/>
      <c r="M55" s="41"/>
    </row>
    <row r="56" ht="12.75" customHeight="1">
      <c r="A56" s="28">
        <f t="shared" si="26"/>
        <v>45795</v>
      </c>
      <c r="B56" s="28">
        <f t="shared" ref="B56:G56" si="28">IF(A56="","",IF(MONTH(A56+1)&lt;&gt;MONTH(A56),"",A56+1))</f>
        <v>45796</v>
      </c>
      <c r="C56" s="28">
        <f t="shared" si="28"/>
        <v>45797</v>
      </c>
      <c r="D56" s="28">
        <f t="shared" si="28"/>
        <v>45798</v>
      </c>
      <c r="E56" s="28">
        <f t="shared" si="28"/>
        <v>45799</v>
      </c>
      <c r="F56" s="28">
        <f t="shared" si="28"/>
        <v>45800</v>
      </c>
      <c r="G56" s="28">
        <f t="shared" si="28"/>
        <v>45801</v>
      </c>
      <c r="H56" s="6"/>
      <c r="I56" s="26">
        <v>45798.0</v>
      </c>
      <c r="J56" s="6" t="s">
        <v>6</v>
      </c>
      <c r="K56" s="13" t="s">
        <v>7</v>
      </c>
      <c r="L56" s="6"/>
      <c r="M56" s="41"/>
    </row>
    <row r="57" ht="12.75" customHeight="1">
      <c r="A57" s="28">
        <f t="shared" si="26"/>
        <v>45802</v>
      </c>
      <c r="B57" s="28">
        <f t="shared" ref="B57:G57" si="29">IF(A57="","",IF(MONTH(A57+1)&lt;&gt;MONTH(A57),"",A57+1))</f>
        <v>45803</v>
      </c>
      <c r="C57" s="28">
        <f t="shared" si="29"/>
        <v>45804</v>
      </c>
      <c r="D57" s="28">
        <f t="shared" si="29"/>
        <v>45805</v>
      </c>
      <c r="E57" s="28">
        <f t="shared" si="29"/>
        <v>45806</v>
      </c>
      <c r="F57" s="28">
        <f t="shared" si="29"/>
        <v>45807</v>
      </c>
      <c r="G57" s="28">
        <f t="shared" si="29"/>
        <v>45808</v>
      </c>
      <c r="H57" s="6"/>
      <c r="I57" s="26">
        <v>45803.0</v>
      </c>
      <c r="J57" s="44" t="s">
        <v>39</v>
      </c>
      <c r="K57" s="49" t="s">
        <v>8</v>
      </c>
      <c r="L57" s="6"/>
      <c r="M57" s="41"/>
    </row>
    <row r="58" ht="12.75" customHeight="1">
      <c r="A58" s="28" t="str">
        <f t="shared" si="26"/>
        <v/>
      </c>
      <c r="B58" s="28" t="str">
        <f t="shared" ref="B58:G58" si="30">IF(A58="","",IF(MONTH(A58+1)&lt;&gt;MONTH(A58),"",A58+1))</f>
        <v/>
      </c>
      <c r="C58" s="28" t="str">
        <f t="shared" si="30"/>
        <v/>
      </c>
      <c r="D58" s="28" t="str">
        <f t="shared" si="30"/>
        <v/>
      </c>
      <c r="E58" s="28" t="str">
        <f t="shared" si="30"/>
        <v/>
      </c>
      <c r="F58" s="28" t="str">
        <f t="shared" si="30"/>
        <v/>
      </c>
      <c r="G58" s="28" t="str">
        <f t="shared" si="30"/>
        <v/>
      </c>
      <c r="H58" s="6"/>
      <c r="I58" s="26">
        <v>45807.0</v>
      </c>
      <c r="J58" s="6" t="s">
        <v>40</v>
      </c>
      <c r="K58" s="13" t="s">
        <v>11</v>
      </c>
      <c r="L58" s="6"/>
      <c r="M58" s="41"/>
    </row>
    <row r="59" ht="12.75" customHeight="1">
      <c r="A59" s="6"/>
      <c r="B59" s="6"/>
      <c r="C59" s="6"/>
      <c r="D59" s="6"/>
      <c r="E59" s="6"/>
      <c r="F59" s="6"/>
      <c r="G59" s="6"/>
      <c r="H59" s="6"/>
      <c r="L59" s="6"/>
      <c r="M59" s="41"/>
    </row>
    <row r="60" ht="12.75" customHeight="1">
      <c r="A60" s="6"/>
      <c r="B60" s="6"/>
      <c r="C60" s="6"/>
      <c r="D60" s="6"/>
      <c r="E60" s="6"/>
      <c r="F60" s="6"/>
      <c r="G60" s="6"/>
      <c r="H60" s="6"/>
      <c r="I60" s="30"/>
      <c r="J60" s="6"/>
      <c r="K60" s="13"/>
      <c r="L60" s="6"/>
      <c r="M60" s="38" t="s">
        <v>22</v>
      </c>
    </row>
    <row r="61" ht="12.75" customHeight="1">
      <c r="A61" s="17">
        <f>DATE($A$1,6,1)</f>
        <v>45809</v>
      </c>
      <c r="B61" s="18"/>
      <c r="C61" s="18"/>
      <c r="D61" s="18"/>
      <c r="E61" s="18"/>
      <c r="F61" s="18"/>
      <c r="G61" s="18"/>
      <c r="H61" s="6"/>
      <c r="I61" s="19" t="str">
        <f>TEXT(A61,"mmmm")</f>
        <v>June</v>
      </c>
      <c r="J61" s="20"/>
      <c r="K61" s="21"/>
      <c r="L61" s="6"/>
      <c r="M61" s="41"/>
    </row>
    <row r="62" ht="12.75" customHeight="1">
      <c r="A62" s="23" t="str">
        <f>CHOOSE(1+MOD($M$19+1-2,7),"Su","M","Tu","W","Th","F","Sa")</f>
        <v>Su</v>
      </c>
      <c r="B62" s="24" t="str">
        <f>CHOOSE(1+MOD($M$19+2-2,7),"Su","M","Tu","W","Th","F","Sa")</f>
        <v>M</v>
      </c>
      <c r="C62" s="24" t="str">
        <f>CHOOSE(1+MOD($M$19+3-2,7),"Su","M","Tu","W","Th","F","Sa")</f>
        <v>Tu</v>
      </c>
      <c r="D62" s="24" t="str">
        <f>CHOOSE(1+MOD($M$19+4-2,7),"Su","M","Tu","W","Th","F","Sa")</f>
        <v>W</v>
      </c>
      <c r="E62" s="24" t="str">
        <f>CHOOSE(1+MOD($M$19+5-2,7),"Su","M","Tu","W","Th","F","Sa")</f>
        <v>Th</v>
      </c>
      <c r="F62" s="24" t="str">
        <f>CHOOSE(1+MOD($M$19+6-2,7),"Su","M","Tu","W","Th","F","Sa")</f>
        <v>F</v>
      </c>
      <c r="G62" s="25" t="str">
        <f>CHOOSE(1+MOD($M$19+7-2,7),"Su","M","Tu","W","Th","F","Sa")</f>
        <v>Sa</v>
      </c>
      <c r="H62" s="6"/>
      <c r="I62" s="26">
        <v>45810.0</v>
      </c>
      <c r="J62" s="44" t="s">
        <v>41</v>
      </c>
      <c r="K62" s="13" t="s">
        <v>11</v>
      </c>
      <c r="L62" s="6"/>
      <c r="M62" s="41"/>
    </row>
    <row r="63" ht="12.75" customHeight="1">
      <c r="A63" s="28">
        <f>IF(WEEKDAY(A61,1)=$M$19,A61,"")</f>
        <v>45809</v>
      </c>
      <c r="B63" s="28">
        <f>IF(A63="",IF(WEEKDAY(A61,1)=MOD($M$19,7)+1,A61,""),A63+1)</f>
        <v>45810</v>
      </c>
      <c r="C63" s="28">
        <f>IF(B63="",IF(WEEKDAY(A61,1)=MOD($M$19+1,7)+1,A61,""),B63+1)</f>
        <v>45811</v>
      </c>
      <c r="D63" s="28">
        <f>IF(C63="",IF(WEEKDAY(A61,1)=MOD($M$19+2,7)+1,A61,""),C63+1)</f>
        <v>45812</v>
      </c>
      <c r="E63" s="28">
        <f>IF(D63="",IF(WEEKDAY(A61,1)=MOD($M$19+3,7)+1,A61,""),D63+1)</f>
        <v>45813</v>
      </c>
      <c r="F63" s="28">
        <f>IF(E63="",IF(WEEKDAY(A61,1)=MOD($M$19+4,7)+1,A61,""),E63+1)</f>
        <v>45814</v>
      </c>
      <c r="G63" s="28">
        <f>IF(F63="",IF(WEEKDAY(A61,1)=MOD($M$19+5,7)+1,A61,""),F63+1)</f>
        <v>45815</v>
      </c>
      <c r="H63" s="6"/>
      <c r="I63" s="26">
        <v>45814.0</v>
      </c>
      <c r="J63" s="6" t="s">
        <v>42</v>
      </c>
      <c r="K63" s="13" t="s">
        <v>11</v>
      </c>
      <c r="L63" s="6"/>
      <c r="M63" s="41"/>
    </row>
    <row r="64" ht="12.75" customHeight="1">
      <c r="A64" s="28">
        <f t="shared" ref="A64:A68" si="32">IF(G63="","",IF(MONTH(G63+1)&lt;&gt;MONTH(G63),"",G63+1))</f>
        <v>45816</v>
      </c>
      <c r="B64" s="28">
        <f t="shared" ref="B64:G64" si="31">IF(A64="","",IF(MONTH(A64+1)&lt;&gt;MONTH(A64),"",A64+1))</f>
        <v>45817</v>
      </c>
      <c r="C64" s="28">
        <f t="shared" si="31"/>
        <v>45818</v>
      </c>
      <c r="D64" s="28">
        <f t="shared" si="31"/>
        <v>45819</v>
      </c>
      <c r="E64" s="28">
        <f t="shared" si="31"/>
        <v>45820</v>
      </c>
      <c r="F64" s="28">
        <f t="shared" si="31"/>
        <v>45821</v>
      </c>
      <c r="G64" s="28">
        <f t="shared" si="31"/>
        <v>45822</v>
      </c>
      <c r="H64" s="6"/>
      <c r="I64" s="26">
        <v>45811.0</v>
      </c>
      <c r="J64" s="6" t="s">
        <v>43</v>
      </c>
      <c r="K64" s="13" t="s">
        <v>11</v>
      </c>
      <c r="L64" s="6"/>
      <c r="M64" s="41"/>
    </row>
    <row r="65" ht="12.75" customHeight="1">
      <c r="A65" s="28">
        <f t="shared" si="32"/>
        <v>45823</v>
      </c>
      <c r="B65" s="28">
        <f t="shared" ref="B65:G65" si="33">IF(A65="","",IF(MONTH(A65+1)&lt;&gt;MONTH(A65),"",A65+1))</f>
        <v>45824</v>
      </c>
      <c r="C65" s="28">
        <f t="shared" si="33"/>
        <v>45825</v>
      </c>
      <c r="D65" s="28">
        <f t="shared" si="33"/>
        <v>45826</v>
      </c>
      <c r="E65" s="28">
        <f t="shared" si="33"/>
        <v>45827</v>
      </c>
      <c r="F65" s="28">
        <f t="shared" si="33"/>
        <v>45828</v>
      </c>
      <c r="G65" s="28">
        <f t="shared" si="33"/>
        <v>45829</v>
      </c>
      <c r="H65" s="6"/>
      <c r="I65" s="26">
        <v>45821.0</v>
      </c>
      <c r="J65" s="44" t="s">
        <v>44</v>
      </c>
      <c r="K65" s="13" t="s">
        <v>11</v>
      </c>
      <c r="L65" s="6"/>
      <c r="M65" s="41"/>
    </row>
    <row r="66" ht="12.75" customHeight="1">
      <c r="A66" s="28">
        <f t="shared" si="32"/>
        <v>45830</v>
      </c>
      <c r="B66" s="28">
        <f t="shared" ref="B66:G66" si="34">IF(A66="","",IF(MONTH(A66+1)&lt;&gt;MONTH(A66),"",A66+1))</f>
        <v>45831</v>
      </c>
      <c r="C66" s="28">
        <f t="shared" si="34"/>
        <v>45832</v>
      </c>
      <c r="D66" s="28">
        <f t="shared" si="34"/>
        <v>45833</v>
      </c>
      <c r="E66" s="28">
        <f t="shared" si="34"/>
        <v>45834</v>
      </c>
      <c r="F66" s="28">
        <f t="shared" si="34"/>
        <v>45835</v>
      </c>
      <c r="G66" s="28">
        <f t="shared" si="34"/>
        <v>45836</v>
      </c>
      <c r="H66" s="6"/>
      <c r="I66" s="26">
        <v>45824.0</v>
      </c>
      <c r="J66" s="48" t="s">
        <v>45</v>
      </c>
      <c r="K66" s="13" t="s">
        <v>11</v>
      </c>
      <c r="L66" s="6"/>
      <c r="M66" s="41"/>
    </row>
    <row r="67" ht="12.75" customHeight="1">
      <c r="A67" s="28">
        <f t="shared" si="32"/>
        <v>45837</v>
      </c>
      <c r="B67" s="28">
        <f t="shared" ref="B67:G67" si="35">IF(A67="","",IF(MONTH(A67+1)&lt;&gt;MONTH(A67),"",A67+1))</f>
        <v>45838</v>
      </c>
      <c r="C67" s="28" t="str">
        <f t="shared" si="35"/>
        <v/>
      </c>
      <c r="D67" s="28" t="str">
        <f t="shared" si="35"/>
        <v/>
      </c>
      <c r="E67" s="28" t="str">
        <f t="shared" si="35"/>
        <v/>
      </c>
      <c r="F67" s="28" t="str">
        <f t="shared" si="35"/>
        <v/>
      </c>
      <c r="G67" s="28" t="str">
        <f t="shared" si="35"/>
        <v/>
      </c>
      <c r="H67" s="6"/>
      <c r="I67" s="26">
        <v>45826.0</v>
      </c>
      <c r="J67" s="48" t="s">
        <v>46</v>
      </c>
      <c r="K67" s="13" t="s">
        <v>11</v>
      </c>
      <c r="L67" s="6"/>
      <c r="M67" s="41"/>
    </row>
    <row r="68" ht="12.75" customHeight="1">
      <c r="A68" s="28" t="str">
        <f t="shared" si="32"/>
        <v/>
      </c>
      <c r="B68" s="28" t="str">
        <f t="shared" ref="B68:G68" si="36">IF(A68="","",IF(MONTH(A68+1)&lt;&gt;MONTH(A68),"",A68+1))</f>
        <v/>
      </c>
      <c r="C68" s="28" t="str">
        <f t="shared" si="36"/>
        <v/>
      </c>
      <c r="D68" s="28" t="str">
        <f t="shared" si="36"/>
        <v/>
      </c>
      <c r="E68" s="28" t="str">
        <f t="shared" si="36"/>
        <v/>
      </c>
      <c r="F68" s="28" t="str">
        <f t="shared" si="36"/>
        <v/>
      </c>
      <c r="G68" s="28" t="str">
        <f t="shared" si="36"/>
        <v/>
      </c>
      <c r="H68" s="6"/>
      <c r="I68" s="26">
        <v>45826.0</v>
      </c>
      <c r="J68" s="6" t="s">
        <v>6</v>
      </c>
      <c r="K68" s="13" t="s">
        <v>7</v>
      </c>
      <c r="L68" s="6"/>
      <c r="M68" s="41"/>
    </row>
    <row r="69">
      <c r="A69" s="6"/>
      <c r="B69" s="6"/>
      <c r="C69" s="6"/>
      <c r="D69" s="6"/>
      <c r="E69" s="6"/>
      <c r="F69" s="6"/>
      <c r="G69" s="6"/>
      <c r="H69" s="6"/>
      <c r="I69" s="26">
        <v>45827.0</v>
      </c>
      <c r="J69" s="44" t="s">
        <v>47</v>
      </c>
      <c r="K69" s="13" t="s">
        <v>11</v>
      </c>
      <c r="L69" s="6"/>
      <c r="M69" s="41"/>
    </row>
    <row r="70" ht="12.75" customHeight="1">
      <c r="A70" s="6"/>
      <c r="B70" s="6"/>
      <c r="C70" s="6"/>
      <c r="D70" s="6"/>
      <c r="E70" s="6"/>
      <c r="F70" s="6"/>
      <c r="G70" s="6"/>
      <c r="H70" s="6"/>
      <c r="I70" s="26">
        <v>45828.0</v>
      </c>
      <c r="J70" s="44" t="s">
        <v>47</v>
      </c>
      <c r="K70" s="13" t="s">
        <v>11</v>
      </c>
      <c r="L70" s="6"/>
      <c r="M70" s="38" t="s">
        <v>22</v>
      </c>
    </row>
    <row r="71" ht="12.75" customHeight="1">
      <c r="A71" s="6"/>
      <c r="B71" s="6"/>
      <c r="C71" s="6"/>
      <c r="D71" s="6"/>
      <c r="E71" s="6"/>
      <c r="F71" s="6"/>
      <c r="G71" s="6"/>
      <c r="H71" s="6"/>
      <c r="I71" s="26">
        <v>45829.0</v>
      </c>
      <c r="J71" s="6" t="s">
        <v>48</v>
      </c>
      <c r="K71" s="13" t="s">
        <v>11</v>
      </c>
      <c r="L71" s="6"/>
      <c r="M71" s="38"/>
    </row>
    <row r="72" ht="12.75" customHeight="1">
      <c r="A72" s="6"/>
      <c r="B72" s="6"/>
      <c r="C72" s="6"/>
      <c r="D72" s="6"/>
      <c r="E72" s="6"/>
      <c r="F72" s="6"/>
      <c r="G72" s="6"/>
      <c r="H72" s="6"/>
      <c r="I72" s="30"/>
      <c r="J72" s="6"/>
      <c r="K72" s="13"/>
      <c r="L72" s="6"/>
      <c r="M72" s="38"/>
    </row>
    <row r="73" ht="12.75" hidden="1" customHeight="1">
      <c r="A73" s="17">
        <f>DATE($A$1,7,1)</f>
        <v>45839</v>
      </c>
      <c r="B73" s="18"/>
      <c r="C73" s="18"/>
      <c r="D73" s="18"/>
      <c r="E73" s="18"/>
      <c r="F73" s="18"/>
      <c r="G73" s="18"/>
      <c r="H73" s="6"/>
      <c r="I73" s="19" t="str">
        <f>TEXT(A73,"mmmm")</f>
        <v>July</v>
      </c>
      <c r="J73" s="20"/>
      <c r="K73" s="21"/>
      <c r="L73" s="6"/>
      <c r="M73" s="41"/>
    </row>
    <row r="74" ht="12.75" hidden="1" customHeight="1">
      <c r="A74" s="23" t="str">
        <f>CHOOSE(1+MOD($M$19+1-2,7),"Su","M","Tu","W","Th","F","Sa")</f>
        <v>Su</v>
      </c>
      <c r="B74" s="24" t="str">
        <f>CHOOSE(1+MOD($M$19+2-2,7),"Su","M","Tu","W","Th","F","Sa")</f>
        <v>M</v>
      </c>
      <c r="C74" s="24" t="str">
        <f>CHOOSE(1+MOD($M$19+3-2,7),"Su","M","Tu","W","Th","F","Sa")</f>
        <v>Tu</v>
      </c>
      <c r="D74" s="24" t="str">
        <f>CHOOSE(1+MOD($M$19+4-2,7),"Su","M","Tu","W","Th","F","Sa")</f>
        <v>W</v>
      </c>
      <c r="E74" s="24" t="str">
        <f>CHOOSE(1+MOD($M$19+5-2,7),"Su","M","Tu","W","Th","F","Sa")</f>
        <v>Th</v>
      </c>
      <c r="F74" s="24" t="str">
        <f>CHOOSE(1+MOD($M$19+6-2,7),"Su","M","Tu","W","Th","F","Sa")</f>
        <v>F</v>
      </c>
      <c r="G74" s="25" t="str">
        <f>CHOOSE(1+MOD($M$19+7-2,7),"Su","M","Tu","W","Th","F","Sa")</f>
        <v>Sa</v>
      </c>
      <c r="H74" s="6"/>
      <c r="I74" s="30">
        <f>DATE(YEAR($A$73),7,4)</f>
        <v>45842</v>
      </c>
      <c r="J74" s="6" t="s">
        <v>6</v>
      </c>
      <c r="K74" s="13" t="s">
        <v>8</v>
      </c>
      <c r="L74" s="6"/>
      <c r="M74" s="41"/>
    </row>
    <row r="75" ht="12.75" hidden="1" customHeight="1">
      <c r="A75" s="28" t="str">
        <f>IF(WEEKDAY(A73,1)=$M$19,A73,"")</f>
        <v/>
      </c>
      <c r="B75" s="28" t="str">
        <f>IF(A75="",IF(WEEKDAY(A73,1)=MOD($M$19,7)+1,A73,""),A75+1)</f>
        <v/>
      </c>
      <c r="C75" s="28">
        <f>IF(B75="",IF(WEEKDAY(A73,1)=MOD($M$19+1,7)+1,A73,""),B75+1)</f>
        <v>45839</v>
      </c>
      <c r="D75" s="28">
        <f>IF(C75="",IF(WEEKDAY(A73,1)=MOD($M$19+2,7)+1,A73,""),C75+1)</f>
        <v>45840</v>
      </c>
      <c r="E75" s="28">
        <f>IF(D75="",IF(WEEKDAY(A73,1)=MOD($M$19+3,7)+1,A73,""),D75+1)</f>
        <v>45841</v>
      </c>
      <c r="F75" s="28">
        <f>IF(E75="",IF(WEEKDAY(A73,1)=MOD($M$19+4,7)+1,A73,""),E75+1)</f>
        <v>45842</v>
      </c>
      <c r="G75" s="28">
        <f>IF(F75="",IF(WEEKDAY(A73,1)=MOD($M$19+5,7)+1,A73,""),F75+1)</f>
        <v>45843</v>
      </c>
      <c r="H75" s="6"/>
      <c r="I75" s="30"/>
      <c r="J75" s="6"/>
      <c r="K75" s="13"/>
      <c r="L75" s="6"/>
      <c r="M75" s="41"/>
    </row>
    <row r="76" ht="12.75" hidden="1" customHeight="1">
      <c r="A76" s="28">
        <f t="shared" ref="A76:A80" si="38">IF(G75="","",IF(MONTH(G75+1)&lt;&gt;MONTH(G75),"",G75+1))</f>
        <v>45844</v>
      </c>
      <c r="B76" s="28">
        <f t="shared" ref="B76:G76" si="37">IF(A76="","",IF(MONTH(A76+1)&lt;&gt;MONTH(A76),"",A76+1))</f>
        <v>45845</v>
      </c>
      <c r="C76" s="28">
        <f t="shared" si="37"/>
        <v>45846</v>
      </c>
      <c r="D76" s="28">
        <f t="shared" si="37"/>
        <v>45847</v>
      </c>
      <c r="E76" s="28">
        <f t="shared" si="37"/>
        <v>45848</v>
      </c>
      <c r="F76" s="28">
        <f t="shared" si="37"/>
        <v>45849</v>
      </c>
      <c r="G76" s="28">
        <f t="shared" si="37"/>
        <v>45850</v>
      </c>
      <c r="H76" s="6"/>
      <c r="I76" s="30"/>
      <c r="J76" s="6"/>
      <c r="K76" s="13"/>
      <c r="L76" s="6"/>
      <c r="M76" s="41"/>
    </row>
    <row r="77" ht="12.75" hidden="1" customHeight="1">
      <c r="A77" s="28">
        <f t="shared" si="38"/>
        <v>45851</v>
      </c>
      <c r="B77" s="28">
        <f t="shared" ref="B77:G77" si="39">IF(A77="","",IF(MONTH(A77+1)&lt;&gt;MONTH(A77),"",A77+1))</f>
        <v>45852</v>
      </c>
      <c r="C77" s="28">
        <f t="shared" si="39"/>
        <v>45853</v>
      </c>
      <c r="D77" s="28">
        <f t="shared" si="39"/>
        <v>45854</v>
      </c>
      <c r="E77" s="28">
        <f t="shared" si="39"/>
        <v>45855</v>
      </c>
      <c r="F77" s="28">
        <f t="shared" si="39"/>
        <v>45856</v>
      </c>
      <c r="G77" s="28">
        <f t="shared" si="39"/>
        <v>45857</v>
      </c>
      <c r="H77" s="6"/>
      <c r="I77" s="30"/>
      <c r="J77" s="6"/>
      <c r="K77" s="13"/>
      <c r="L77" s="6"/>
      <c r="M77" s="41"/>
    </row>
    <row r="78" ht="12.75" hidden="1" customHeight="1">
      <c r="A78" s="28">
        <f t="shared" si="38"/>
        <v>45858</v>
      </c>
      <c r="B78" s="28">
        <f t="shared" ref="B78:G78" si="40">IF(A78="","",IF(MONTH(A78+1)&lt;&gt;MONTH(A78),"",A78+1))</f>
        <v>45859</v>
      </c>
      <c r="C78" s="28">
        <f t="shared" si="40"/>
        <v>45860</v>
      </c>
      <c r="D78" s="28">
        <f t="shared" si="40"/>
        <v>45861</v>
      </c>
      <c r="E78" s="28">
        <f t="shared" si="40"/>
        <v>45862</v>
      </c>
      <c r="F78" s="28">
        <f t="shared" si="40"/>
        <v>45863</v>
      </c>
      <c r="G78" s="28">
        <f t="shared" si="40"/>
        <v>45864</v>
      </c>
      <c r="H78" s="6"/>
      <c r="I78" s="30"/>
      <c r="J78" s="6"/>
      <c r="K78" s="13"/>
      <c r="L78" s="6"/>
      <c r="M78" s="41"/>
    </row>
    <row r="79" ht="12.75" hidden="1" customHeight="1">
      <c r="A79" s="28">
        <f t="shared" si="38"/>
        <v>45865</v>
      </c>
      <c r="B79" s="28">
        <f t="shared" ref="B79:G79" si="41">IF(A79="","",IF(MONTH(A79+1)&lt;&gt;MONTH(A79),"",A79+1))</f>
        <v>45866</v>
      </c>
      <c r="C79" s="28">
        <f t="shared" si="41"/>
        <v>45867</v>
      </c>
      <c r="D79" s="28">
        <f t="shared" si="41"/>
        <v>45868</v>
      </c>
      <c r="E79" s="28">
        <f t="shared" si="41"/>
        <v>45869</v>
      </c>
      <c r="F79" s="28" t="str">
        <f t="shared" si="41"/>
        <v/>
      </c>
      <c r="G79" s="28" t="str">
        <f t="shared" si="41"/>
        <v/>
      </c>
      <c r="H79" s="6"/>
      <c r="I79" s="30"/>
      <c r="J79" s="6"/>
      <c r="K79" s="13"/>
      <c r="L79" s="6"/>
      <c r="M79" s="41"/>
    </row>
    <row r="80" ht="12.75" hidden="1" customHeight="1">
      <c r="A80" s="28" t="str">
        <f t="shared" si="38"/>
        <v/>
      </c>
      <c r="B80" s="28" t="str">
        <f t="shared" ref="B80:G80" si="42">IF(A80="","",IF(MONTH(A80+1)&lt;&gt;MONTH(A80),"",A80+1))</f>
        <v/>
      </c>
      <c r="C80" s="28" t="str">
        <f t="shared" si="42"/>
        <v/>
      </c>
      <c r="D80" s="28" t="str">
        <f t="shared" si="42"/>
        <v/>
      </c>
      <c r="E80" s="28" t="str">
        <f t="shared" si="42"/>
        <v/>
      </c>
      <c r="F80" s="28" t="str">
        <f t="shared" si="42"/>
        <v/>
      </c>
      <c r="G80" s="28" t="str">
        <f t="shared" si="42"/>
        <v/>
      </c>
      <c r="H80" s="6"/>
      <c r="I80" s="30"/>
      <c r="J80" s="6"/>
      <c r="K80" s="13"/>
      <c r="L80" s="6"/>
      <c r="M80" s="41"/>
    </row>
    <row r="81" ht="12.75" hidden="1" customHeight="1">
      <c r="A81" s="6"/>
      <c r="B81" s="6"/>
      <c r="C81" s="6"/>
      <c r="D81" s="6"/>
      <c r="E81" s="6"/>
      <c r="F81" s="6"/>
      <c r="G81" s="6"/>
      <c r="H81" s="6"/>
      <c r="I81" s="30"/>
      <c r="J81" s="6"/>
      <c r="K81" s="13"/>
      <c r="L81" s="6"/>
      <c r="M81" s="41"/>
    </row>
    <row r="82" ht="12.75" hidden="1" customHeight="1">
      <c r="A82" s="6"/>
      <c r="B82" s="6"/>
      <c r="C82" s="6"/>
      <c r="D82" s="6"/>
      <c r="E82" s="6"/>
      <c r="F82" s="6"/>
      <c r="G82" s="6"/>
      <c r="H82" s="6"/>
      <c r="I82" s="30"/>
      <c r="J82" s="6"/>
      <c r="K82" s="13"/>
      <c r="L82" s="6"/>
      <c r="M82" s="38" t="s">
        <v>22</v>
      </c>
    </row>
    <row r="83" ht="12.75" hidden="1" customHeight="1">
      <c r="A83" s="53">
        <f>DATE($A$1,8,1)</f>
        <v>45870</v>
      </c>
      <c r="B83" s="18"/>
      <c r="C83" s="18"/>
      <c r="D83" s="18"/>
      <c r="E83" s="18"/>
      <c r="F83" s="18"/>
      <c r="G83" s="18"/>
      <c r="H83" s="6"/>
      <c r="I83" s="19" t="str">
        <f>TEXT(A83,"mmmm")</f>
        <v>August</v>
      </c>
      <c r="J83" s="20"/>
      <c r="K83" s="21"/>
      <c r="L83" s="6"/>
      <c r="M83" s="41"/>
    </row>
    <row r="84" ht="12.75" hidden="1" customHeight="1">
      <c r="A84" s="23" t="str">
        <f>CHOOSE(1+MOD($M$19+1-2,7),"Su","M","Tu","W","Th","F","Sa")</f>
        <v>Su</v>
      </c>
      <c r="B84" s="24" t="str">
        <f>CHOOSE(1+MOD($M$19+2-2,7),"Su","M","Tu","W","Th","F","Sa")</f>
        <v>M</v>
      </c>
      <c r="C84" s="24" t="str">
        <f>CHOOSE(1+MOD($M$19+3-2,7),"Su","M","Tu","W","Th","F","Sa")</f>
        <v>Tu</v>
      </c>
      <c r="D84" s="24" t="str">
        <f>CHOOSE(1+MOD($M$19+4-2,7),"Su","M","Tu","W","Th","F","Sa")</f>
        <v>W</v>
      </c>
      <c r="E84" s="24" t="str">
        <f>CHOOSE(1+MOD($M$19+5-2,7),"Su","M","Tu","W","Th","F","Sa")</f>
        <v>Th</v>
      </c>
      <c r="F84" s="24" t="str">
        <f>CHOOSE(1+MOD($M$19+6-2,7),"Su","M","Tu","W","Th","F","Sa")</f>
        <v>F</v>
      </c>
      <c r="G84" s="25" t="str">
        <f>CHOOSE(1+MOD($M$19+7-2,7),"Su","M","Tu","W","Th","F","Sa")</f>
        <v>Sa</v>
      </c>
      <c r="H84" s="6"/>
      <c r="I84" s="30"/>
      <c r="J84" s="6" t="s">
        <v>6</v>
      </c>
      <c r="K84" s="13"/>
      <c r="L84" s="6"/>
      <c r="M84" s="41"/>
    </row>
    <row r="85" ht="12.75" hidden="1" customHeight="1">
      <c r="A85" s="28" t="str">
        <f>IF(WEEKDAY(A83,1)=$M$19,A83,"")</f>
        <v/>
      </c>
      <c r="B85" s="28" t="str">
        <f>IF(A85="",IF(WEEKDAY(A83,1)=MOD($M$19,7)+1,A83,""),A85+1)</f>
        <v/>
      </c>
      <c r="C85" s="28" t="str">
        <f>IF(B85="",IF(WEEKDAY(A83,1)=MOD($M$19+1,7)+1,A83,""),B85+1)</f>
        <v/>
      </c>
      <c r="D85" s="28" t="str">
        <f>IF(C85="",IF(WEEKDAY(A83,1)=MOD($M$19+2,7)+1,A83,""),C85+1)</f>
        <v/>
      </c>
      <c r="E85" s="28" t="str">
        <f>IF(D85="",IF(WEEKDAY(A83,1)=MOD($M$19+3,7)+1,A83,""),D85+1)</f>
        <v/>
      </c>
      <c r="F85" s="28">
        <f>IF(E85="",IF(WEEKDAY(A83,1)=MOD($M$19+4,7)+1,A83,""),E85+1)</f>
        <v>45870</v>
      </c>
      <c r="G85" s="28">
        <f>IF(F85="",IF(WEEKDAY(A83,1)=MOD($M$19+5,7)+1,A83,""),F85+1)</f>
        <v>45871</v>
      </c>
      <c r="H85" s="6"/>
      <c r="I85" s="30"/>
      <c r="J85" s="6"/>
      <c r="K85" s="13"/>
      <c r="L85" s="6"/>
      <c r="M85" s="41"/>
    </row>
    <row r="86" ht="12.75" hidden="1" customHeight="1">
      <c r="A86" s="28">
        <f t="shared" ref="A86:A90" si="44">IF(G85="","",IF(MONTH(G85+1)&lt;&gt;MONTH(G85),"",G85+1))</f>
        <v>45872</v>
      </c>
      <c r="B86" s="28">
        <f t="shared" ref="B86:G86" si="43">IF(A86="","",IF(MONTH(A86+1)&lt;&gt;MONTH(A86),"",A86+1))</f>
        <v>45873</v>
      </c>
      <c r="C86" s="28">
        <f t="shared" si="43"/>
        <v>45874</v>
      </c>
      <c r="D86" s="28">
        <f t="shared" si="43"/>
        <v>45875</v>
      </c>
      <c r="E86" s="28">
        <f t="shared" si="43"/>
        <v>45876</v>
      </c>
      <c r="F86" s="28">
        <f t="shared" si="43"/>
        <v>45877</v>
      </c>
      <c r="G86" s="28">
        <f t="shared" si="43"/>
        <v>45878</v>
      </c>
      <c r="H86" s="6"/>
      <c r="I86" s="30"/>
      <c r="J86" s="6"/>
      <c r="K86" s="13"/>
      <c r="L86" s="6"/>
      <c r="M86" s="41"/>
    </row>
    <row r="87" ht="12.75" hidden="1" customHeight="1">
      <c r="A87" s="28">
        <f t="shared" si="44"/>
        <v>45879</v>
      </c>
      <c r="B87" s="28">
        <f t="shared" ref="B87:G87" si="45">IF(A87="","",IF(MONTH(A87+1)&lt;&gt;MONTH(A87),"",A87+1))</f>
        <v>45880</v>
      </c>
      <c r="C87" s="28">
        <f t="shared" si="45"/>
        <v>45881</v>
      </c>
      <c r="D87" s="28">
        <f t="shared" si="45"/>
        <v>45882</v>
      </c>
      <c r="E87" s="28">
        <f t="shared" si="45"/>
        <v>45883</v>
      </c>
      <c r="F87" s="28">
        <f t="shared" si="45"/>
        <v>45884</v>
      </c>
      <c r="G87" s="28">
        <f t="shared" si="45"/>
        <v>45885</v>
      </c>
      <c r="H87" s="6"/>
      <c r="I87" s="30"/>
      <c r="J87" s="6"/>
      <c r="K87" s="13"/>
      <c r="L87" s="6"/>
      <c r="M87" s="41"/>
    </row>
    <row r="88" ht="12.75" hidden="1" customHeight="1">
      <c r="A88" s="28">
        <f t="shared" si="44"/>
        <v>45886</v>
      </c>
      <c r="B88" s="28">
        <f t="shared" ref="B88:G88" si="46">IF(A88="","",IF(MONTH(A88+1)&lt;&gt;MONTH(A88),"",A88+1))</f>
        <v>45887</v>
      </c>
      <c r="C88" s="28">
        <f t="shared" si="46"/>
        <v>45888</v>
      </c>
      <c r="D88" s="28">
        <f t="shared" si="46"/>
        <v>45889</v>
      </c>
      <c r="E88" s="28">
        <f t="shared" si="46"/>
        <v>45890</v>
      </c>
      <c r="F88" s="28">
        <f t="shared" si="46"/>
        <v>45891</v>
      </c>
      <c r="G88" s="28">
        <f t="shared" si="46"/>
        <v>45892</v>
      </c>
      <c r="H88" s="6"/>
      <c r="I88" s="30"/>
      <c r="J88" s="6"/>
      <c r="K88" s="13"/>
      <c r="L88" s="6"/>
      <c r="M88" s="41"/>
    </row>
    <row r="89" ht="12.75" hidden="1" customHeight="1">
      <c r="A89" s="28">
        <f t="shared" si="44"/>
        <v>45893</v>
      </c>
      <c r="B89" s="28">
        <f t="shared" ref="B89:G89" si="47">IF(A89="","",IF(MONTH(A89+1)&lt;&gt;MONTH(A89),"",A89+1))</f>
        <v>45894</v>
      </c>
      <c r="C89" s="28">
        <f t="shared" si="47"/>
        <v>45895</v>
      </c>
      <c r="D89" s="28">
        <f t="shared" si="47"/>
        <v>45896</v>
      </c>
      <c r="E89" s="28">
        <f t="shared" si="47"/>
        <v>45897</v>
      </c>
      <c r="F89" s="28">
        <f t="shared" si="47"/>
        <v>45898</v>
      </c>
      <c r="G89" s="28">
        <f t="shared" si="47"/>
        <v>45899</v>
      </c>
      <c r="H89" s="6"/>
      <c r="I89" s="30"/>
      <c r="J89" s="6"/>
      <c r="K89" s="13"/>
      <c r="L89" s="6"/>
      <c r="M89" s="41"/>
    </row>
    <row r="90" ht="12.75" hidden="1" customHeight="1">
      <c r="A90" s="28">
        <f t="shared" si="44"/>
        <v>45900</v>
      </c>
      <c r="B90" s="28" t="str">
        <f t="shared" ref="B90:G90" si="48">IF(A90="","",IF(MONTH(A90+1)&lt;&gt;MONTH(A90),"",A90+1))</f>
        <v/>
      </c>
      <c r="C90" s="28" t="str">
        <f t="shared" si="48"/>
        <v/>
      </c>
      <c r="D90" s="28" t="str">
        <f t="shared" si="48"/>
        <v/>
      </c>
      <c r="E90" s="28" t="str">
        <f t="shared" si="48"/>
        <v/>
      </c>
      <c r="F90" s="28" t="str">
        <f t="shared" si="48"/>
        <v/>
      </c>
      <c r="G90" s="28" t="str">
        <f t="shared" si="48"/>
        <v/>
      </c>
      <c r="H90" s="6"/>
      <c r="I90" s="30"/>
      <c r="J90" s="6"/>
      <c r="K90" s="13"/>
      <c r="L90" s="6"/>
      <c r="M90" s="41"/>
    </row>
    <row r="91" ht="12.75" hidden="1" customHeight="1">
      <c r="A91" s="6"/>
      <c r="B91" s="6"/>
      <c r="C91" s="6"/>
      <c r="D91" s="6"/>
      <c r="E91" s="6"/>
      <c r="F91" s="6"/>
      <c r="G91" s="6"/>
      <c r="H91" s="6"/>
      <c r="I91" s="30"/>
      <c r="J91" s="6"/>
      <c r="K91" s="13"/>
      <c r="L91" s="6"/>
      <c r="M91" s="41"/>
    </row>
    <row r="92" ht="12.75" hidden="1" customHeight="1">
      <c r="A92" s="6"/>
      <c r="B92" s="6"/>
      <c r="C92" s="6"/>
      <c r="D92" s="6"/>
      <c r="E92" s="6"/>
      <c r="F92" s="6"/>
      <c r="G92" s="6"/>
      <c r="H92" s="6"/>
      <c r="I92" s="30"/>
      <c r="J92" s="6"/>
      <c r="K92" s="13"/>
      <c r="L92" s="6"/>
      <c r="M92" s="38" t="s">
        <v>22</v>
      </c>
    </row>
    <row r="93" ht="12.75" hidden="1" customHeight="1">
      <c r="A93" s="53">
        <f>DATE($A$1,9,1)</f>
        <v>45901</v>
      </c>
      <c r="B93" s="18"/>
      <c r="C93" s="18"/>
      <c r="D93" s="18"/>
      <c r="E93" s="18"/>
      <c r="F93" s="18"/>
      <c r="G93" s="18"/>
      <c r="H93" s="6"/>
      <c r="I93" s="19" t="str">
        <f>TEXT(A93,"mmmm")</f>
        <v>September</v>
      </c>
      <c r="J93" s="20"/>
      <c r="K93" s="21"/>
      <c r="L93" s="6"/>
      <c r="M93" s="41"/>
    </row>
    <row r="94" ht="12.75" hidden="1" customHeight="1">
      <c r="A94" s="23" t="str">
        <f>CHOOSE(1+MOD($M$19+1-2,7),"Su","M","Tu","W","Th","F","Sa")</f>
        <v>Su</v>
      </c>
      <c r="B94" s="24" t="str">
        <f>CHOOSE(1+MOD($M$19+2-2,7),"Su","M","Tu","W","Th","F","Sa")</f>
        <v>M</v>
      </c>
      <c r="C94" s="24" t="str">
        <f>CHOOSE(1+MOD($M$19+3-2,7),"Su","M","Tu","W","Th","F","Sa")</f>
        <v>Tu</v>
      </c>
      <c r="D94" s="24" t="str">
        <f>CHOOSE(1+MOD($M$19+4-2,7),"Su","M","Tu","W","Th","F","Sa")</f>
        <v>W</v>
      </c>
      <c r="E94" s="24" t="str">
        <f>CHOOSE(1+MOD($M$19+5-2,7),"Su","M","Tu","W","Th","F","Sa")</f>
        <v>Th</v>
      </c>
      <c r="F94" s="24" t="str">
        <f>CHOOSE(1+MOD($M$19+6-2,7),"Su","M","Tu","W","Th","F","Sa")</f>
        <v>F</v>
      </c>
      <c r="G94" s="25" t="str">
        <f>CHOOSE(1+MOD($M$19+7-2,7),"Su","M","Tu","W","Th","F","Sa")</f>
        <v>Sa</v>
      </c>
      <c r="H94" s="13"/>
      <c r="I94" s="30">
        <f>(DATE(YEAR($A$93),9,1)+(1-1)*7)+IF(2&lt;WEEKDAY(DATE(YEAR($A$93),9,1)),2+7-WEEKDAY(DATE(YEAR($A$93),9,1)),2-WEEKDAY(DATE(YEAR($A$93),9,1)))</f>
        <v>45901</v>
      </c>
      <c r="J94" s="6" t="s">
        <v>6</v>
      </c>
      <c r="K94" s="13" t="s">
        <v>8</v>
      </c>
      <c r="L94" s="13"/>
      <c r="M94" s="54"/>
    </row>
    <row r="95" ht="12.75" hidden="1" customHeight="1">
      <c r="A95" s="28" t="str">
        <f>IF(WEEKDAY(A93,1)=$M$19,A93,"")</f>
        <v/>
      </c>
      <c r="B95" s="28">
        <f>IF(A95="",IF(WEEKDAY(A93,1)=MOD($M$19,7)+1,A93,""),A95+1)</f>
        <v>45901</v>
      </c>
      <c r="C95" s="28">
        <f>IF(B95="",IF(WEEKDAY(A93,1)=MOD($M$19+1,7)+1,A93,""),B95+1)</f>
        <v>45902</v>
      </c>
      <c r="D95" s="28">
        <f>IF(C95="",IF(WEEKDAY(A93,1)=MOD($M$19+2,7)+1,A93,""),C95+1)</f>
        <v>45903</v>
      </c>
      <c r="E95" s="28">
        <f>IF(D95="",IF(WEEKDAY(A93,1)=MOD($M$19+3,7)+1,A93,""),D95+1)</f>
        <v>45904</v>
      </c>
      <c r="F95" s="28">
        <f>IF(E95="",IF(WEEKDAY(A93,1)=MOD($M$19+4,7)+1,A93,""),E95+1)</f>
        <v>45905</v>
      </c>
      <c r="G95" s="28">
        <f>IF(F95="",IF(WEEKDAY(A93,1)=MOD($M$19+5,7)+1,A93,""),F95+1)</f>
        <v>45906</v>
      </c>
      <c r="H95" s="6"/>
      <c r="I95" s="30"/>
      <c r="J95" s="6"/>
      <c r="K95" s="13"/>
      <c r="L95" s="6"/>
      <c r="M95" s="41"/>
    </row>
    <row r="96" ht="12.75" hidden="1" customHeight="1">
      <c r="A96" s="28">
        <f t="shared" ref="A96:A100" si="50">IF(G95="","",IF(MONTH(G95+1)&lt;&gt;MONTH(G95),"",G95+1))</f>
        <v>45907</v>
      </c>
      <c r="B96" s="28">
        <f t="shared" ref="B96:G96" si="49">IF(A96="","",IF(MONTH(A96+1)&lt;&gt;MONTH(A96),"",A96+1))</f>
        <v>45908</v>
      </c>
      <c r="C96" s="28">
        <f t="shared" si="49"/>
        <v>45909</v>
      </c>
      <c r="D96" s="28">
        <f t="shared" si="49"/>
        <v>45910</v>
      </c>
      <c r="E96" s="28">
        <f t="shared" si="49"/>
        <v>45911</v>
      </c>
      <c r="F96" s="28">
        <f t="shared" si="49"/>
        <v>45912</v>
      </c>
      <c r="G96" s="28">
        <f t="shared" si="49"/>
        <v>45913</v>
      </c>
      <c r="H96" s="6"/>
      <c r="I96" s="30"/>
      <c r="J96" s="6"/>
      <c r="K96" s="13"/>
      <c r="L96" s="6"/>
      <c r="M96" s="41"/>
    </row>
    <row r="97" ht="12.75" hidden="1" customHeight="1">
      <c r="A97" s="28">
        <f t="shared" si="50"/>
        <v>45914</v>
      </c>
      <c r="B97" s="28">
        <f t="shared" ref="B97:G97" si="51">IF(A97="","",IF(MONTH(A97+1)&lt;&gt;MONTH(A97),"",A97+1))</f>
        <v>45915</v>
      </c>
      <c r="C97" s="28">
        <f t="shared" si="51"/>
        <v>45916</v>
      </c>
      <c r="D97" s="28">
        <f t="shared" si="51"/>
        <v>45917</v>
      </c>
      <c r="E97" s="28">
        <f t="shared" si="51"/>
        <v>45918</v>
      </c>
      <c r="F97" s="28">
        <f t="shared" si="51"/>
        <v>45919</v>
      </c>
      <c r="G97" s="28">
        <f t="shared" si="51"/>
        <v>45920</v>
      </c>
      <c r="H97" s="6"/>
      <c r="I97" s="30"/>
      <c r="J97" s="6"/>
      <c r="K97" s="13"/>
      <c r="L97" s="6"/>
      <c r="M97" s="41"/>
    </row>
    <row r="98" ht="12.75" hidden="1" customHeight="1">
      <c r="A98" s="28">
        <f t="shared" si="50"/>
        <v>45921</v>
      </c>
      <c r="B98" s="28">
        <f t="shared" ref="B98:G98" si="52">IF(A98="","",IF(MONTH(A98+1)&lt;&gt;MONTH(A98),"",A98+1))</f>
        <v>45922</v>
      </c>
      <c r="C98" s="28">
        <f t="shared" si="52"/>
        <v>45923</v>
      </c>
      <c r="D98" s="28">
        <f t="shared" si="52"/>
        <v>45924</v>
      </c>
      <c r="E98" s="28">
        <f t="shared" si="52"/>
        <v>45925</v>
      </c>
      <c r="F98" s="28">
        <f t="shared" si="52"/>
        <v>45926</v>
      </c>
      <c r="G98" s="28">
        <f t="shared" si="52"/>
        <v>45927</v>
      </c>
      <c r="H98" s="6"/>
      <c r="I98" s="30"/>
      <c r="J98" s="6"/>
      <c r="K98" s="13"/>
      <c r="L98" s="6"/>
      <c r="M98" s="41"/>
    </row>
    <row r="99" ht="12.75" hidden="1" customHeight="1">
      <c r="A99" s="28">
        <f t="shared" si="50"/>
        <v>45928</v>
      </c>
      <c r="B99" s="28">
        <f t="shared" ref="B99:G99" si="53">IF(A99="","",IF(MONTH(A99+1)&lt;&gt;MONTH(A99),"",A99+1))</f>
        <v>45929</v>
      </c>
      <c r="C99" s="28">
        <f t="shared" si="53"/>
        <v>45930</v>
      </c>
      <c r="D99" s="28" t="str">
        <f t="shared" si="53"/>
        <v/>
      </c>
      <c r="E99" s="28" t="str">
        <f t="shared" si="53"/>
        <v/>
      </c>
      <c r="F99" s="28" t="str">
        <f t="shared" si="53"/>
        <v/>
      </c>
      <c r="G99" s="28" t="str">
        <f t="shared" si="53"/>
        <v/>
      </c>
      <c r="H99" s="6"/>
      <c r="I99" s="30"/>
      <c r="J99" s="6"/>
      <c r="K99" s="13"/>
      <c r="L99" s="6"/>
      <c r="M99" s="41"/>
    </row>
    <row r="100" ht="12.75" hidden="1" customHeight="1">
      <c r="A100" s="28" t="str">
        <f t="shared" si="50"/>
        <v/>
      </c>
      <c r="B100" s="28" t="str">
        <f t="shared" ref="B100:G100" si="54">IF(A100="","",IF(MONTH(A100+1)&lt;&gt;MONTH(A100),"",A100+1))</f>
        <v/>
      </c>
      <c r="C100" s="28" t="str">
        <f t="shared" si="54"/>
        <v/>
      </c>
      <c r="D100" s="28" t="str">
        <f t="shared" si="54"/>
        <v/>
      </c>
      <c r="E100" s="28" t="str">
        <f t="shared" si="54"/>
        <v/>
      </c>
      <c r="F100" s="28" t="str">
        <f t="shared" si="54"/>
        <v/>
      </c>
      <c r="G100" s="28" t="str">
        <f t="shared" si="54"/>
        <v/>
      </c>
      <c r="H100" s="6"/>
      <c r="I100" s="30"/>
      <c r="J100" s="6"/>
      <c r="K100" s="13"/>
      <c r="L100" s="6"/>
      <c r="M100" s="41"/>
    </row>
    <row r="101" ht="12.75" hidden="1" customHeight="1">
      <c r="A101" s="6"/>
      <c r="B101" s="6"/>
      <c r="C101" s="6"/>
      <c r="D101" s="6"/>
      <c r="E101" s="6"/>
      <c r="F101" s="6"/>
      <c r="G101" s="6"/>
      <c r="H101" s="6"/>
      <c r="I101" s="30"/>
      <c r="J101" s="6"/>
      <c r="K101" s="13"/>
      <c r="L101" s="6"/>
      <c r="M101" s="41"/>
    </row>
    <row r="102" ht="12.75" hidden="1" customHeight="1">
      <c r="A102" s="6"/>
      <c r="B102" s="6"/>
      <c r="C102" s="6"/>
      <c r="D102" s="6"/>
      <c r="E102" s="6"/>
      <c r="F102" s="6"/>
      <c r="G102" s="6"/>
      <c r="H102" s="6"/>
      <c r="I102" s="30"/>
      <c r="J102" s="6"/>
      <c r="K102" s="13"/>
      <c r="L102" s="6"/>
      <c r="M102" s="38" t="s">
        <v>22</v>
      </c>
    </row>
    <row r="103" ht="12.75" hidden="1" customHeight="1">
      <c r="A103" s="53">
        <f>DATE($A$1,10,1)</f>
        <v>45931</v>
      </c>
      <c r="B103" s="18"/>
      <c r="C103" s="18"/>
      <c r="D103" s="18"/>
      <c r="E103" s="18"/>
      <c r="F103" s="18"/>
      <c r="G103" s="18"/>
      <c r="H103" s="6"/>
      <c r="I103" s="19" t="str">
        <f>TEXT(A103,"mmmm")</f>
        <v>October</v>
      </c>
      <c r="J103" s="20"/>
      <c r="K103" s="21"/>
      <c r="L103" s="6"/>
      <c r="M103" s="41"/>
    </row>
    <row r="104" ht="12.75" hidden="1" customHeight="1">
      <c r="A104" s="23" t="str">
        <f>CHOOSE(1+MOD($M$19+1-2,7),"Su","M","Tu","W","Th","F","Sa")</f>
        <v>Su</v>
      </c>
      <c r="B104" s="24" t="str">
        <f>CHOOSE(1+MOD($M$19+2-2,7),"Su","M","Tu","W","Th","F","Sa")</f>
        <v>M</v>
      </c>
      <c r="C104" s="24" t="str">
        <f>CHOOSE(1+MOD($M$19+3-2,7),"Su","M","Tu","W","Th","F","Sa")</f>
        <v>Tu</v>
      </c>
      <c r="D104" s="24" t="str">
        <f>CHOOSE(1+MOD($M$19+4-2,7),"Su","M","Tu","W","Th","F","Sa")</f>
        <v>W</v>
      </c>
      <c r="E104" s="24" t="str">
        <f>CHOOSE(1+MOD($M$19+5-2,7),"Su","M","Tu","W","Th","F","Sa")</f>
        <v>Th</v>
      </c>
      <c r="F104" s="24" t="str">
        <f>CHOOSE(1+MOD($M$19+6-2,7),"Su","M","Tu","W","Th","F","Sa")</f>
        <v>F</v>
      </c>
      <c r="G104" s="25" t="str">
        <f>CHOOSE(1+MOD($M$19+7-2,7),"Su","M","Tu","W","Th","F","Sa")</f>
        <v>Sa</v>
      </c>
      <c r="H104" s="6"/>
      <c r="I104" s="30">
        <f>(DATE(YEAR($A$103),10,1)+(2-1)*7)+IF(2&lt;WEEKDAY(DATE(YEAR($A$103),10,1)),2+7-WEEKDAY(DATE(YEAR($A$103),10,1)),2-WEEKDAY(DATE(YEAR($A$103),10,1)))</f>
        <v>45943</v>
      </c>
      <c r="J104" s="6" t="s">
        <v>6</v>
      </c>
      <c r="K104" s="13" t="s">
        <v>8</v>
      </c>
      <c r="L104" s="6"/>
      <c r="M104" s="41"/>
    </row>
    <row r="105" ht="12.75" hidden="1" customHeight="1">
      <c r="A105" s="28" t="str">
        <f>IF(WEEKDAY(A103,1)=$M$19,A103,"")</f>
        <v/>
      </c>
      <c r="B105" s="28" t="str">
        <f>IF(A105="",IF(WEEKDAY(A103,1)=MOD($M$19,7)+1,A103,""),A105+1)</f>
        <v/>
      </c>
      <c r="C105" s="28" t="str">
        <f>IF(B105="",IF(WEEKDAY(A103,1)=MOD($M$19+1,7)+1,A103,""),B105+1)</f>
        <v/>
      </c>
      <c r="D105" s="28">
        <f>IF(C105="",IF(WEEKDAY(A103,1)=MOD($M$19+2,7)+1,A103,""),C105+1)</f>
        <v>45931</v>
      </c>
      <c r="E105" s="28">
        <f>IF(D105="",IF(WEEKDAY(A103,1)=MOD($M$19+3,7)+1,A103,""),D105+1)</f>
        <v>45932</v>
      </c>
      <c r="F105" s="28">
        <f>IF(E105="",IF(WEEKDAY(A103,1)=MOD($M$19+4,7)+1,A103,""),E105+1)</f>
        <v>45933</v>
      </c>
      <c r="G105" s="28">
        <f>IF(F105="",IF(WEEKDAY(A103,1)=MOD($M$19+5,7)+1,A103,""),F105+1)</f>
        <v>45934</v>
      </c>
      <c r="H105" s="6"/>
      <c r="I105" s="30"/>
      <c r="J105" s="6"/>
      <c r="K105" s="13"/>
      <c r="L105" s="6"/>
      <c r="M105" s="41"/>
    </row>
    <row r="106" ht="12.75" hidden="1" customHeight="1">
      <c r="A106" s="28">
        <f t="shared" ref="A106:A110" si="56">IF(G105="","",IF(MONTH(G105+1)&lt;&gt;MONTH(G105),"",G105+1))</f>
        <v>45935</v>
      </c>
      <c r="B106" s="28">
        <f t="shared" ref="B106:G106" si="55">IF(A106="","",IF(MONTH(A106+1)&lt;&gt;MONTH(A106),"",A106+1))</f>
        <v>45936</v>
      </c>
      <c r="C106" s="28">
        <f t="shared" si="55"/>
        <v>45937</v>
      </c>
      <c r="D106" s="28">
        <f t="shared" si="55"/>
        <v>45938</v>
      </c>
      <c r="E106" s="28">
        <f t="shared" si="55"/>
        <v>45939</v>
      </c>
      <c r="F106" s="28">
        <f t="shared" si="55"/>
        <v>45940</v>
      </c>
      <c r="G106" s="28">
        <f t="shared" si="55"/>
        <v>45941</v>
      </c>
      <c r="H106" s="6"/>
      <c r="I106" s="30"/>
      <c r="J106" s="6"/>
      <c r="K106" s="13"/>
      <c r="L106" s="6"/>
      <c r="M106" s="41"/>
    </row>
    <row r="107" ht="12.75" hidden="1" customHeight="1">
      <c r="A107" s="28">
        <f t="shared" si="56"/>
        <v>45942</v>
      </c>
      <c r="B107" s="28">
        <f t="shared" ref="B107:G107" si="57">IF(A107="","",IF(MONTH(A107+1)&lt;&gt;MONTH(A107),"",A107+1))</f>
        <v>45943</v>
      </c>
      <c r="C107" s="28">
        <f t="shared" si="57"/>
        <v>45944</v>
      </c>
      <c r="D107" s="28">
        <f t="shared" si="57"/>
        <v>45945</v>
      </c>
      <c r="E107" s="28">
        <f t="shared" si="57"/>
        <v>45946</v>
      </c>
      <c r="F107" s="28">
        <f t="shared" si="57"/>
        <v>45947</v>
      </c>
      <c r="G107" s="28">
        <f t="shared" si="57"/>
        <v>45948</v>
      </c>
      <c r="H107" s="6"/>
      <c r="I107" s="30"/>
      <c r="J107" s="6"/>
      <c r="K107" s="13"/>
      <c r="L107" s="6"/>
      <c r="M107" s="41"/>
    </row>
    <row r="108" ht="12.75" hidden="1" customHeight="1">
      <c r="A108" s="28">
        <f t="shared" si="56"/>
        <v>45949</v>
      </c>
      <c r="B108" s="28">
        <f t="shared" ref="B108:G108" si="58">IF(A108="","",IF(MONTH(A108+1)&lt;&gt;MONTH(A108),"",A108+1))</f>
        <v>45950</v>
      </c>
      <c r="C108" s="28">
        <f t="shared" si="58"/>
        <v>45951</v>
      </c>
      <c r="D108" s="28">
        <f t="shared" si="58"/>
        <v>45952</v>
      </c>
      <c r="E108" s="28">
        <f t="shared" si="58"/>
        <v>45953</v>
      </c>
      <c r="F108" s="28">
        <f t="shared" si="58"/>
        <v>45954</v>
      </c>
      <c r="G108" s="28">
        <f t="shared" si="58"/>
        <v>45955</v>
      </c>
      <c r="H108" s="6"/>
      <c r="I108" s="30"/>
      <c r="J108" s="6"/>
      <c r="K108" s="13"/>
      <c r="L108" s="6"/>
      <c r="M108" s="41"/>
    </row>
    <row r="109" ht="12.75" hidden="1" customHeight="1">
      <c r="A109" s="28">
        <f t="shared" si="56"/>
        <v>45956</v>
      </c>
      <c r="B109" s="28">
        <f t="shared" ref="B109:G109" si="59">IF(A109="","",IF(MONTH(A109+1)&lt;&gt;MONTH(A109),"",A109+1))</f>
        <v>45957</v>
      </c>
      <c r="C109" s="28">
        <f t="shared" si="59"/>
        <v>45958</v>
      </c>
      <c r="D109" s="28">
        <f t="shared" si="59"/>
        <v>45959</v>
      </c>
      <c r="E109" s="28">
        <f t="shared" si="59"/>
        <v>45960</v>
      </c>
      <c r="F109" s="28">
        <f t="shared" si="59"/>
        <v>45961</v>
      </c>
      <c r="G109" s="28" t="str">
        <f t="shared" si="59"/>
        <v/>
      </c>
      <c r="H109" s="6"/>
      <c r="I109" s="30"/>
      <c r="J109" s="6"/>
      <c r="K109" s="13"/>
      <c r="L109" s="6"/>
      <c r="M109" s="41"/>
    </row>
    <row r="110" ht="12.75" hidden="1" customHeight="1">
      <c r="A110" s="28" t="str">
        <f t="shared" si="56"/>
        <v/>
      </c>
      <c r="B110" s="28" t="str">
        <f t="shared" ref="B110:G110" si="60">IF(A110="","",IF(MONTH(A110+1)&lt;&gt;MONTH(A110),"",A110+1))</f>
        <v/>
      </c>
      <c r="C110" s="28" t="str">
        <f t="shared" si="60"/>
        <v/>
      </c>
      <c r="D110" s="28" t="str">
        <f t="shared" si="60"/>
        <v/>
      </c>
      <c r="E110" s="28" t="str">
        <f t="shared" si="60"/>
        <v/>
      </c>
      <c r="F110" s="28" t="str">
        <f t="shared" si="60"/>
        <v/>
      </c>
      <c r="G110" s="28" t="str">
        <f t="shared" si="60"/>
        <v/>
      </c>
      <c r="H110" s="6"/>
      <c r="I110" s="30"/>
      <c r="J110" s="6"/>
      <c r="K110" s="13"/>
      <c r="L110" s="6"/>
      <c r="M110" s="41"/>
    </row>
    <row r="111" ht="12.75" hidden="1" customHeight="1">
      <c r="A111" s="6"/>
      <c r="B111" s="6"/>
      <c r="C111" s="6"/>
      <c r="D111" s="6"/>
      <c r="E111" s="6"/>
      <c r="F111" s="6"/>
      <c r="G111" s="6"/>
      <c r="H111" s="6"/>
      <c r="I111" s="30"/>
      <c r="J111" s="6"/>
      <c r="K111" s="13"/>
      <c r="L111" s="6"/>
      <c r="M111" s="41"/>
    </row>
    <row r="112" ht="12.75" hidden="1" customHeight="1">
      <c r="A112" s="6"/>
      <c r="B112" s="6"/>
      <c r="C112" s="6"/>
      <c r="D112" s="6"/>
      <c r="E112" s="6"/>
      <c r="F112" s="6"/>
      <c r="G112" s="6"/>
      <c r="H112" s="6"/>
      <c r="I112" s="30"/>
      <c r="J112" s="6"/>
      <c r="K112" s="13"/>
      <c r="L112" s="6"/>
      <c r="M112" s="38" t="s">
        <v>22</v>
      </c>
    </row>
    <row r="113" ht="12.75" hidden="1" customHeight="1">
      <c r="A113" s="53">
        <f>DATE($A$1,11,1)</f>
        <v>45962</v>
      </c>
      <c r="B113" s="18"/>
      <c r="C113" s="18"/>
      <c r="D113" s="18"/>
      <c r="E113" s="18"/>
      <c r="F113" s="18"/>
      <c r="G113" s="18"/>
      <c r="H113" s="6"/>
      <c r="I113" s="19" t="str">
        <f>TEXT(A113,"mmmm")</f>
        <v>November</v>
      </c>
      <c r="J113" s="20"/>
      <c r="K113" s="21"/>
      <c r="L113" s="6"/>
      <c r="M113" s="41"/>
    </row>
    <row r="114" ht="12.75" hidden="1" customHeight="1">
      <c r="A114" s="23" t="str">
        <f>CHOOSE(1+MOD($M$19+1-2,7),"Su","M","Tu","W","Th","F","Sa")</f>
        <v>Su</v>
      </c>
      <c r="B114" s="24" t="str">
        <f>CHOOSE(1+MOD($M$19+2-2,7),"Su","M","Tu","W","Th","F","Sa")</f>
        <v>M</v>
      </c>
      <c r="C114" s="24" t="str">
        <f>CHOOSE(1+MOD($M$19+3-2,7),"Su","M","Tu","W","Th","F","Sa")</f>
        <v>Tu</v>
      </c>
      <c r="D114" s="24" t="str">
        <f>CHOOSE(1+MOD($M$19+4-2,7),"Su","M","Tu","W","Th","F","Sa")</f>
        <v>W</v>
      </c>
      <c r="E114" s="24" t="str">
        <f>CHOOSE(1+MOD($M$19+5-2,7),"Su","M","Tu","W","Th","F","Sa")</f>
        <v>Th</v>
      </c>
      <c r="F114" s="24" t="str">
        <f>CHOOSE(1+MOD($M$19+6-2,7),"Su","M","Tu","W","Th","F","Sa")</f>
        <v>F</v>
      </c>
      <c r="G114" s="25" t="str">
        <f>CHOOSE(1+MOD($M$19+7-2,7),"Su","M","Tu","W","Th","F","Sa")</f>
        <v>Sa</v>
      </c>
      <c r="H114" s="6"/>
      <c r="I114" s="30">
        <f>DATE(YEAR($A$113),11,11)</f>
        <v>45972</v>
      </c>
      <c r="J114" s="6" t="s">
        <v>6</v>
      </c>
      <c r="K114" s="13" t="s">
        <v>8</v>
      </c>
      <c r="L114" s="6"/>
      <c r="M114" s="41"/>
    </row>
    <row r="115" ht="12.75" hidden="1" customHeight="1">
      <c r="A115" s="28" t="str">
        <f>IF(WEEKDAY(A113,1)=$M$19,A113,"")</f>
        <v/>
      </c>
      <c r="B115" s="28" t="str">
        <f>IF(A115="",IF(WEEKDAY(A113,1)=MOD($M$19,7)+1,A113,""),A115+1)</f>
        <v/>
      </c>
      <c r="C115" s="28" t="str">
        <f>IF(B115="",IF(WEEKDAY(A113,1)=MOD($M$19+1,7)+1,A113,""),B115+1)</f>
        <v/>
      </c>
      <c r="D115" s="28" t="str">
        <f>IF(C115="",IF(WEEKDAY(A113,1)=MOD($M$19+2,7)+1,A113,""),C115+1)</f>
        <v/>
      </c>
      <c r="E115" s="28" t="str">
        <f>IF(D115="",IF(WEEKDAY(A113,1)=MOD($M$19+3,7)+1,A113,""),D115+1)</f>
        <v/>
      </c>
      <c r="F115" s="28" t="str">
        <f>IF(E115="",IF(WEEKDAY(A113,1)=MOD($M$19+4,7)+1,A113,""),E115+1)</f>
        <v/>
      </c>
      <c r="G115" s="28">
        <f>IF(F115="",IF(WEEKDAY(A113,1)=MOD($M$19+5,7)+1,A113,""),F115+1)</f>
        <v>45962</v>
      </c>
      <c r="H115" s="6"/>
      <c r="I115" s="30">
        <f>(DATE(YEAR($A$113),11,1)+(4-1)*7)+IF(5&lt;WEEKDAY(DATE(YEAR($A$113),11,1)),5+7-WEEKDAY(DATE(YEAR($A$113),11,1)),5-WEEKDAY(DATE(YEAR($A$113),11,1)))</f>
        <v>45988</v>
      </c>
      <c r="J115" s="6" t="s">
        <v>49</v>
      </c>
      <c r="K115" s="13" t="s">
        <v>8</v>
      </c>
      <c r="L115" s="6"/>
      <c r="M115" s="41"/>
    </row>
    <row r="116" ht="12.75" hidden="1" customHeight="1">
      <c r="A116" s="28">
        <f t="shared" ref="A116:A120" si="62">IF(G115="","",IF(MONTH(G115+1)&lt;&gt;MONTH(G115),"",G115+1))</f>
        <v>45963</v>
      </c>
      <c r="B116" s="28">
        <f t="shared" ref="B116:G116" si="61">IF(A116="","",IF(MONTH(A116+1)&lt;&gt;MONTH(A116),"",A116+1))</f>
        <v>45964</v>
      </c>
      <c r="C116" s="28">
        <f t="shared" si="61"/>
        <v>45965</v>
      </c>
      <c r="D116" s="28">
        <f t="shared" si="61"/>
        <v>45966</v>
      </c>
      <c r="E116" s="28">
        <f t="shared" si="61"/>
        <v>45967</v>
      </c>
      <c r="F116" s="28">
        <f t="shared" si="61"/>
        <v>45968</v>
      </c>
      <c r="G116" s="28">
        <f t="shared" si="61"/>
        <v>45969</v>
      </c>
      <c r="H116" s="6"/>
      <c r="I116" s="30">
        <f>(DATE(YEAR($A$113),11,1)+(1-1)*7)+IF(1&lt;WEEKDAY(DATE(YEAR($A$113),11,1)),1+7-WEEKDAY(DATE(YEAR($A$113),11,1)),1-WEEKDAY(DATE(YEAR($A$113),11,1)))</f>
        <v>45963</v>
      </c>
      <c r="J116" s="6" t="s">
        <v>50</v>
      </c>
      <c r="K116" s="13" t="s">
        <v>8</v>
      </c>
      <c r="L116" s="6"/>
      <c r="M116" s="41"/>
    </row>
    <row r="117" ht="12.75" hidden="1" customHeight="1">
      <c r="A117" s="28">
        <f t="shared" si="62"/>
        <v>45970</v>
      </c>
      <c r="B117" s="28">
        <f t="shared" ref="B117:G117" si="63">IF(A117="","",IF(MONTH(A117+1)&lt;&gt;MONTH(A117),"",A117+1))</f>
        <v>45971</v>
      </c>
      <c r="C117" s="28">
        <f t="shared" si="63"/>
        <v>45972</v>
      </c>
      <c r="D117" s="28">
        <f t="shared" si="63"/>
        <v>45973</v>
      </c>
      <c r="E117" s="28">
        <f t="shared" si="63"/>
        <v>45974</v>
      </c>
      <c r="F117" s="28">
        <f t="shared" si="63"/>
        <v>45975</v>
      </c>
      <c r="G117" s="28">
        <f t="shared" si="63"/>
        <v>45976</v>
      </c>
      <c r="H117" s="6"/>
      <c r="I117" s="30"/>
      <c r="J117" s="6"/>
      <c r="K117" s="13"/>
      <c r="L117" s="6"/>
      <c r="M117" s="41"/>
    </row>
    <row r="118" ht="12.75" hidden="1" customHeight="1">
      <c r="A118" s="28">
        <f t="shared" si="62"/>
        <v>45977</v>
      </c>
      <c r="B118" s="28">
        <f t="shared" ref="B118:G118" si="64">IF(A118="","",IF(MONTH(A118+1)&lt;&gt;MONTH(A118),"",A118+1))</f>
        <v>45978</v>
      </c>
      <c r="C118" s="28">
        <f t="shared" si="64"/>
        <v>45979</v>
      </c>
      <c r="D118" s="28">
        <f t="shared" si="64"/>
        <v>45980</v>
      </c>
      <c r="E118" s="28">
        <f t="shared" si="64"/>
        <v>45981</v>
      </c>
      <c r="F118" s="28">
        <f t="shared" si="64"/>
        <v>45982</v>
      </c>
      <c r="G118" s="28">
        <f t="shared" si="64"/>
        <v>45983</v>
      </c>
      <c r="H118" s="6"/>
      <c r="I118" s="30"/>
      <c r="J118" s="6"/>
      <c r="K118" s="13"/>
      <c r="L118" s="6"/>
      <c r="M118" s="41"/>
    </row>
    <row r="119" ht="12.75" hidden="1" customHeight="1">
      <c r="A119" s="28">
        <f t="shared" si="62"/>
        <v>45984</v>
      </c>
      <c r="B119" s="28">
        <f t="shared" ref="B119:G119" si="65">IF(A119="","",IF(MONTH(A119+1)&lt;&gt;MONTH(A119),"",A119+1))</f>
        <v>45985</v>
      </c>
      <c r="C119" s="28">
        <f t="shared" si="65"/>
        <v>45986</v>
      </c>
      <c r="D119" s="28">
        <f t="shared" si="65"/>
        <v>45987</v>
      </c>
      <c r="E119" s="28">
        <f t="shared" si="65"/>
        <v>45988</v>
      </c>
      <c r="F119" s="28">
        <f t="shared" si="65"/>
        <v>45989</v>
      </c>
      <c r="G119" s="28">
        <f t="shared" si="65"/>
        <v>45990</v>
      </c>
      <c r="H119" s="6"/>
      <c r="I119" s="30"/>
      <c r="J119" s="6"/>
      <c r="K119" s="13"/>
      <c r="L119" s="6"/>
      <c r="M119" s="41"/>
    </row>
    <row r="120" ht="12.75" hidden="1" customHeight="1">
      <c r="A120" s="28">
        <f t="shared" si="62"/>
        <v>45991</v>
      </c>
      <c r="B120" s="28" t="str">
        <f t="shared" ref="B120:G120" si="66">IF(A120="","",IF(MONTH(A120+1)&lt;&gt;MONTH(A120),"",A120+1))</f>
        <v/>
      </c>
      <c r="C120" s="28" t="str">
        <f t="shared" si="66"/>
        <v/>
      </c>
      <c r="D120" s="28" t="str">
        <f t="shared" si="66"/>
        <v/>
      </c>
      <c r="E120" s="28" t="str">
        <f t="shared" si="66"/>
        <v/>
      </c>
      <c r="F120" s="28" t="str">
        <f t="shared" si="66"/>
        <v/>
      </c>
      <c r="G120" s="28" t="str">
        <f t="shared" si="66"/>
        <v/>
      </c>
      <c r="H120" s="6"/>
      <c r="I120" s="30"/>
      <c r="J120" s="6"/>
      <c r="K120" s="13"/>
      <c r="L120" s="6"/>
      <c r="M120" s="41"/>
    </row>
    <row r="121" ht="12.75" hidden="1" customHeight="1">
      <c r="A121" s="6"/>
      <c r="B121" s="6"/>
      <c r="C121" s="6"/>
      <c r="D121" s="6"/>
      <c r="E121" s="6"/>
      <c r="F121" s="6"/>
      <c r="G121" s="6"/>
      <c r="H121" s="6"/>
      <c r="I121" s="30"/>
      <c r="J121" s="6"/>
      <c r="K121" s="13"/>
      <c r="L121" s="6"/>
      <c r="M121" s="41"/>
    </row>
    <row r="122" ht="12.75" hidden="1" customHeight="1">
      <c r="A122" s="6"/>
      <c r="B122" s="6"/>
      <c r="C122" s="6"/>
      <c r="D122" s="6"/>
      <c r="E122" s="6"/>
      <c r="F122" s="6"/>
      <c r="G122" s="6"/>
      <c r="H122" s="6"/>
      <c r="I122" s="30"/>
      <c r="J122" s="6"/>
      <c r="K122" s="13"/>
      <c r="L122" s="6"/>
      <c r="M122" s="38" t="s">
        <v>22</v>
      </c>
    </row>
    <row r="123" ht="12.75" hidden="1" customHeight="1">
      <c r="A123" s="53">
        <f>DATE($A$1,12,1)</f>
        <v>45992</v>
      </c>
      <c r="B123" s="18"/>
      <c r="C123" s="18"/>
      <c r="D123" s="18"/>
      <c r="E123" s="18"/>
      <c r="F123" s="18"/>
      <c r="G123" s="18"/>
      <c r="H123" s="6"/>
      <c r="I123" s="19" t="str">
        <f>TEXT(A123,"mmmm")</f>
        <v>December</v>
      </c>
      <c r="J123" s="20"/>
      <c r="K123" s="21"/>
      <c r="L123" s="6"/>
      <c r="M123" s="41"/>
    </row>
    <row r="124" ht="12.75" hidden="1" customHeight="1">
      <c r="A124" s="23" t="str">
        <f>CHOOSE(1+MOD($M$19+1-2,7),"Su","M","Tu","W","Th","F","Sa")</f>
        <v>Su</v>
      </c>
      <c r="B124" s="24" t="str">
        <f>CHOOSE(1+MOD($M$19+2-2,7),"Su","M","Tu","W","Th","F","Sa")</f>
        <v>M</v>
      </c>
      <c r="C124" s="24" t="str">
        <f>CHOOSE(1+MOD($M$19+3-2,7),"Su","M","Tu","W","Th","F","Sa")</f>
        <v>Tu</v>
      </c>
      <c r="D124" s="24" t="str">
        <f>CHOOSE(1+MOD($M$19+4-2,7),"Su","M","Tu","W","Th","F","Sa")</f>
        <v>W</v>
      </c>
      <c r="E124" s="24" t="str">
        <f>CHOOSE(1+MOD($M$19+5-2,7),"Su","M","Tu","W","Th","F","Sa")</f>
        <v>Th</v>
      </c>
      <c r="F124" s="24" t="str">
        <f>CHOOSE(1+MOD($M$19+6-2,7),"Su","M","Tu","W","Th","F","Sa")</f>
        <v>F</v>
      </c>
      <c r="G124" s="25" t="str">
        <f>CHOOSE(1+MOD($M$19+7-2,7),"Su","M","Tu","W","Th","F","Sa")</f>
        <v>Sa</v>
      </c>
      <c r="H124" s="6"/>
      <c r="I124" s="30">
        <f>DATE(YEAR($A$123),12,24)</f>
        <v>46015</v>
      </c>
      <c r="J124" s="6" t="s">
        <v>6</v>
      </c>
      <c r="K124" s="13" t="s">
        <v>8</v>
      </c>
      <c r="L124" s="6"/>
      <c r="M124" s="41"/>
    </row>
    <row r="125" ht="12.75" hidden="1" customHeight="1">
      <c r="A125" s="28" t="str">
        <f>IF(WEEKDAY(A123,1)=$M$19,A123,"")</f>
        <v/>
      </c>
      <c r="B125" s="28">
        <f>IF(A125="",IF(WEEKDAY(A123,1)=MOD($M$19,7)+1,A123,""),A125+1)</f>
        <v>45992</v>
      </c>
      <c r="C125" s="28">
        <f>IF(B125="",IF(WEEKDAY(A123,1)=MOD($M$19+1,7)+1,A123,""),B125+1)</f>
        <v>45993</v>
      </c>
      <c r="D125" s="28">
        <f>IF(C125="",IF(WEEKDAY(A123,1)=MOD($M$19+2,7)+1,A123,""),C125+1)</f>
        <v>45994</v>
      </c>
      <c r="E125" s="28">
        <f>IF(D125="",IF(WEEKDAY(A123,1)=MOD($M$19+3,7)+1,A123,""),D125+1)</f>
        <v>45995</v>
      </c>
      <c r="F125" s="28">
        <f>IF(E125="",IF(WEEKDAY(A123,1)=MOD($M$19+4,7)+1,A123,""),E125+1)</f>
        <v>45996</v>
      </c>
      <c r="G125" s="28">
        <f>IF(F125="",IF(WEEKDAY(A123,1)=MOD($M$19+5,7)+1,A123,""),F125+1)</f>
        <v>45997</v>
      </c>
      <c r="H125" s="6"/>
      <c r="I125" s="30">
        <f>DATE(YEAR($A$123),12,25)</f>
        <v>46016</v>
      </c>
      <c r="J125" s="6" t="s">
        <v>51</v>
      </c>
      <c r="K125" s="13" t="s">
        <v>8</v>
      </c>
      <c r="L125" s="6"/>
      <c r="M125" s="41"/>
    </row>
    <row r="126" ht="12.75" hidden="1" customHeight="1">
      <c r="A126" s="28">
        <f t="shared" ref="A126:A130" si="68">IF(G125="","",IF(MONTH(G125+1)&lt;&gt;MONTH(G125),"",G125+1))</f>
        <v>45998</v>
      </c>
      <c r="B126" s="28">
        <f t="shared" ref="B126:G126" si="67">IF(A126="","",IF(MONTH(A126+1)&lt;&gt;MONTH(A126),"",A126+1))</f>
        <v>45999</v>
      </c>
      <c r="C126" s="28">
        <f t="shared" si="67"/>
        <v>46000</v>
      </c>
      <c r="D126" s="28">
        <f t="shared" si="67"/>
        <v>46001</v>
      </c>
      <c r="E126" s="28">
        <f t="shared" si="67"/>
        <v>46002</v>
      </c>
      <c r="F126" s="28">
        <f t="shared" si="67"/>
        <v>46003</v>
      </c>
      <c r="G126" s="28">
        <f t="shared" si="67"/>
        <v>46004</v>
      </c>
      <c r="H126" s="6"/>
      <c r="I126" s="30">
        <f>DATE(YEAR($A$123),12,31)</f>
        <v>46022</v>
      </c>
      <c r="J126" s="6" t="s">
        <v>52</v>
      </c>
      <c r="K126" s="13" t="s">
        <v>8</v>
      </c>
      <c r="L126" s="6"/>
      <c r="M126" s="41"/>
    </row>
    <row r="127" ht="12.75" hidden="1" customHeight="1">
      <c r="A127" s="28">
        <f t="shared" si="68"/>
        <v>46005</v>
      </c>
      <c r="B127" s="28">
        <f t="shared" ref="B127:G127" si="69">IF(A127="","",IF(MONTH(A127+1)&lt;&gt;MONTH(A127),"",A127+1))</f>
        <v>46006</v>
      </c>
      <c r="C127" s="28">
        <f t="shared" si="69"/>
        <v>46007</v>
      </c>
      <c r="D127" s="28">
        <f t="shared" si="69"/>
        <v>46008</v>
      </c>
      <c r="E127" s="28">
        <f t="shared" si="69"/>
        <v>46009</v>
      </c>
      <c r="F127" s="28">
        <f t="shared" si="69"/>
        <v>46010</v>
      </c>
      <c r="G127" s="28">
        <f t="shared" si="69"/>
        <v>46011</v>
      </c>
      <c r="H127" s="6"/>
      <c r="I127" s="30"/>
      <c r="J127" s="6"/>
      <c r="K127" s="13"/>
      <c r="L127" s="6"/>
      <c r="M127" s="41"/>
    </row>
    <row r="128" ht="12.75" hidden="1" customHeight="1">
      <c r="A128" s="28">
        <f t="shared" si="68"/>
        <v>46012</v>
      </c>
      <c r="B128" s="28">
        <f t="shared" ref="B128:G128" si="70">IF(A128="","",IF(MONTH(A128+1)&lt;&gt;MONTH(A128),"",A128+1))</f>
        <v>46013</v>
      </c>
      <c r="C128" s="28">
        <f t="shared" si="70"/>
        <v>46014</v>
      </c>
      <c r="D128" s="28">
        <f t="shared" si="70"/>
        <v>46015</v>
      </c>
      <c r="E128" s="28">
        <f t="shared" si="70"/>
        <v>46016</v>
      </c>
      <c r="F128" s="28">
        <f t="shared" si="70"/>
        <v>46017</v>
      </c>
      <c r="G128" s="28">
        <f t="shared" si="70"/>
        <v>46018</v>
      </c>
      <c r="H128" s="6"/>
      <c r="I128" s="30"/>
      <c r="J128" s="6"/>
      <c r="K128" s="13"/>
      <c r="L128" s="6"/>
      <c r="M128" s="41"/>
    </row>
    <row r="129" ht="12.75" hidden="1" customHeight="1">
      <c r="A129" s="28">
        <f t="shared" si="68"/>
        <v>46019</v>
      </c>
      <c r="B129" s="28">
        <f t="shared" ref="B129:G129" si="71">IF(A129="","",IF(MONTH(A129+1)&lt;&gt;MONTH(A129),"",A129+1))</f>
        <v>46020</v>
      </c>
      <c r="C129" s="28">
        <f t="shared" si="71"/>
        <v>46021</v>
      </c>
      <c r="D129" s="28">
        <f t="shared" si="71"/>
        <v>46022</v>
      </c>
      <c r="E129" s="28" t="str">
        <f t="shared" si="71"/>
        <v/>
      </c>
      <c r="F129" s="28" t="str">
        <f t="shared" si="71"/>
        <v/>
      </c>
      <c r="G129" s="28" t="str">
        <f t="shared" si="71"/>
        <v/>
      </c>
      <c r="H129" s="6"/>
      <c r="I129" s="30"/>
      <c r="J129" s="6"/>
      <c r="K129" s="13"/>
      <c r="L129" s="6"/>
      <c r="M129" s="41"/>
    </row>
    <row r="130" ht="12.75" hidden="1" customHeight="1">
      <c r="A130" s="28" t="str">
        <f t="shared" si="68"/>
        <v/>
      </c>
      <c r="B130" s="28" t="str">
        <f t="shared" ref="B130:G130" si="72">IF(A130="","",IF(MONTH(A130+1)&lt;&gt;MONTH(A130),"",A130+1))</f>
        <v/>
      </c>
      <c r="C130" s="28" t="str">
        <f t="shared" si="72"/>
        <v/>
      </c>
      <c r="D130" s="28" t="str">
        <f t="shared" si="72"/>
        <v/>
      </c>
      <c r="E130" s="28" t="str">
        <f t="shared" si="72"/>
        <v/>
      </c>
      <c r="F130" s="28" t="str">
        <f t="shared" si="72"/>
        <v/>
      </c>
      <c r="G130" s="28" t="str">
        <f t="shared" si="72"/>
        <v/>
      </c>
      <c r="H130" s="6"/>
      <c r="I130" s="30"/>
      <c r="J130" s="6"/>
      <c r="K130" s="13"/>
      <c r="L130" s="6"/>
      <c r="M130" s="41"/>
    </row>
    <row r="131" ht="12.75" hidden="1" customHeight="1">
      <c r="A131" s="6"/>
      <c r="B131" s="6"/>
      <c r="C131" s="6"/>
      <c r="D131" s="6"/>
      <c r="E131" s="6"/>
      <c r="F131" s="6"/>
      <c r="G131" s="6"/>
      <c r="H131" s="6"/>
      <c r="I131" s="30"/>
      <c r="J131" s="6"/>
      <c r="K131" s="13"/>
      <c r="L131" s="6"/>
      <c r="M131" s="41"/>
    </row>
    <row r="132" ht="12.75" hidden="1" customHeight="1">
      <c r="A132" s="6"/>
      <c r="B132" s="6"/>
      <c r="C132" s="6"/>
      <c r="D132" s="6"/>
      <c r="E132" s="6"/>
      <c r="F132" s="6"/>
      <c r="G132" s="6"/>
      <c r="H132" s="6"/>
      <c r="I132" s="30"/>
      <c r="J132" s="6"/>
      <c r="K132" s="13"/>
      <c r="L132" s="6"/>
      <c r="M132" s="38" t="s">
        <v>22</v>
      </c>
    </row>
    <row r="133" ht="12.75" customHeight="1">
      <c r="A133" s="55"/>
      <c r="B133" s="55"/>
      <c r="C133" s="55"/>
      <c r="D133" s="55"/>
      <c r="E133" s="55"/>
      <c r="F133" s="55"/>
      <c r="G133" s="55"/>
      <c r="H133" s="55"/>
      <c r="I133" s="56"/>
      <c r="J133" s="55"/>
      <c r="K133" s="55"/>
      <c r="L133" s="6"/>
      <c r="M133" s="6"/>
    </row>
    <row r="134" ht="12.75" customHeight="1">
      <c r="A134" s="6"/>
      <c r="B134" s="6"/>
      <c r="C134" s="6"/>
      <c r="D134" s="6"/>
      <c r="E134" s="6"/>
      <c r="F134" s="6"/>
      <c r="G134" s="6"/>
      <c r="H134" s="6"/>
      <c r="I134" s="52"/>
      <c r="J134" s="6"/>
      <c r="K134" s="6"/>
      <c r="L134" s="6"/>
      <c r="M134" s="6"/>
    </row>
    <row r="135" ht="12.75" customHeight="1">
      <c r="A135" s="6"/>
      <c r="B135" s="6"/>
      <c r="C135" s="6"/>
      <c r="D135" s="6"/>
      <c r="E135" s="6"/>
      <c r="F135" s="6"/>
      <c r="G135" s="6"/>
      <c r="H135" s="6"/>
      <c r="L135" s="6"/>
      <c r="M135" s="6"/>
    </row>
    <row r="136" ht="12.75" customHeight="1">
      <c r="A136" s="6"/>
      <c r="B136" s="6"/>
      <c r="C136" s="6"/>
      <c r="D136" s="6"/>
      <c r="E136" s="6"/>
      <c r="F136" s="6"/>
      <c r="G136" s="6"/>
      <c r="H136" s="6"/>
      <c r="I136" s="6"/>
      <c r="J136" s="6"/>
      <c r="K136" s="6"/>
      <c r="L136" s="6"/>
      <c r="M136" s="6"/>
    </row>
    <row r="137" ht="12.75" customHeight="1">
      <c r="A137" s="6"/>
      <c r="B137" s="6"/>
      <c r="C137" s="6"/>
      <c r="D137" s="6"/>
      <c r="E137" s="6"/>
      <c r="F137" s="6"/>
      <c r="G137" s="6"/>
      <c r="H137" s="6"/>
      <c r="I137" s="6"/>
      <c r="J137" s="6"/>
      <c r="K137" s="6"/>
      <c r="L137" s="6"/>
      <c r="M137" s="6"/>
    </row>
    <row r="138" ht="12.75" customHeight="1">
      <c r="A138" s="6"/>
      <c r="B138" s="6"/>
      <c r="C138" s="6"/>
      <c r="D138" s="6"/>
      <c r="E138" s="6"/>
      <c r="F138" s="6"/>
      <c r="G138" s="6"/>
      <c r="H138" s="6"/>
      <c r="I138" s="6"/>
      <c r="J138" s="6"/>
      <c r="K138" s="6"/>
      <c r="L138" s="6"/>
      <c r="M138" s="6"/>
    </row>
    <row r="139" ht="12.75" customHeight="1">
      <c r="A139" s="6"/>
      <c r="B139" s="6"/>
      <c r="C139" s="6"/>
      <c r="D139" s="6"/>
      <c r="E139" s="6"/>
      <c r="F139" s="6"/>
      <c r="G139" s="6"/>
      <c r="H139" s="6"/>
      <c r="I139" s="6"/>
      <c r="J139" s="6"/>
      <c r="K139" s="6"/>
      <c r="L139" s="6"/>
      <c r="M139" s="6"/>
    </row>
    <row r="140" ht="12.75" customHeight="1">
      <c r="A140" s="6"/>
      <c r="B140" s="6"/>
      <c r="C140" s="6"/>
      <c r="D140" s="6"/>
      <c r="E140" s="6"/>
      <c r="F140" s="6"/>
      <c r="G140" s="6"/>
      <c r="H140" s="6"/>
      <c r="I140" s="6"/>
      <c r="J140" s="6"/>
      <c r="K140" s="6"/>
      <c r="L140" s="6"/>
      <c r="M140" s="6"/>
    </row>
    <row r="141" ht="12.75" customHeight="1">
      <c r="A141" s="6"/>
      <c r="B141" s="6"/>
      <c r="C141" s="6"/>
      <c r="D141" s="6"/>
      <c r="E141" s="6"/>
      <c r="F141" s="6"/>
      <c r="G141" s="6"/>
      <c r="H141" s="6"/>
      <c r="I141" s="6"/>
      <c r="J141" s="6"/>
      <c r="K141" s="6"/>
      <c r="L141" s="6"/>
      <c r="M141" s="6"/>
    </row>
    <row r="142" ht="12.75" customHeight="1">
      <c r="A142" s="6"/>
      <c r="B142" s="6"/>
      <c r="C142" s="6"/>
      <c r="D142" s="6"/>
      <c r="E142" s="6"/>
      <c r="F142" s="6"/>
      <c r="G142" s="6"/>
      <c r="H142" s="6"/>
      <c r="I142" s="6"/>
      <c r="J142" s="6"/>
      <c r="K142" s="6"/>
      <c r="L142" s="6"/>
      <c r="M142" s="6"/>
    </row>
    <row r="143" ht="12.75" customHeight="1">
      <c r="A143" s="6"/>
      <c r="B143" s="6"/>
      <c r="C143" s="6"/>
      <c r="D143" s="6"/>
      <c r="E143" s="6"/>
      <c r="F143" s="6"/>
      <c r="G143" s="6"/>
      <c r="H143" s="6"/>
      <c r="I143" s="6"/>
      <c r="J143" s="6"/>
      <c r="K143" s="6"/>
      <c r="L143" s="6"/>
      <c r="M143" s="6"/>
    </row>
    <row r="144" ht="12.75" customHeight="1">
      <c r="A144" s="6"/>
      <c r="B144" s="6"/>
      <c r="C144" s="6"/>
      <c r="D144" s="6"/>
      <c r="E144" s="6"/>
      <c r="F144" s="6"/>
      <c r="G144" s="6"/>
      <c r="H144" s="6"/>
      <c r="I144" s="6"/>
      <c r="J144" s="6"/>
      <c r="K144" s="6"/>
      <c r="L144" s="6"/>
      <c r="M144" s="6"/>
    </row>
    <row r="145" ht="12.75" customHeight="1">
      <c r="A145" s="6"/>
      <c r="B145" s="6"/>
      <c r="C145" s="6"/>
      <c r="D145" s="6"/>
      <c r="E145" s="6"/>
      <c r="F145" s="6"/>
      <c r="G145" s="6"/>
      <c r="H145" s="6"/>
      <c r="I145" s="6"/>
      <c r="J145" s="6"/>
      <c r="K145" s="6"/>
      <c r="L145" s="6"/>
      <c r="M145" s="6"/>
    </row>
    <row r="146" ht="12.75" customHeight="1">
      <c r="A146" s="6"/>
      <c r="B146" s="6"/>
      <c r="C146" s="6"/>
      <c r="D146" s="6"/>
      <c r="E146" s="6"/>
      <c r="F146" s="6"/>
      <c r="G146" s="6"/>
      <c r="H146" s="6"/>
      <c r="I146" s="6"/>
      <c r="J146" s="6"/>
      <c r="K146" s="6"/>
      <c r="L146" s="6"/>
      <c r="M146" s="6"/>
    </row>
    <row r="147" ht="12.75" customHeight="1">
      <c r="A147" s="6"/>
      <c r="B147" s="6"/>
      <c r="C147" s="6"/>
      <c r="D147" s="6"/>
      <c r="E147" s="6"/>
      <c r="F147" s="6"/>
      <c r="G147" s="6"/>
      <c r="H147" s="6"/>
      <c r="I147" s="6"/>
      <c r="J147" s="6"/>
      <c r="K147" s="6"/>
      <c r="L147" s="6"/>
      <c r="M147" s="6"/>
    </row>
    <row r="148" ht="12.75" customHeight="1">
      <c r="A148" s="6"/>
      <c r="B148" s="6"/>
      <c r="C148" s="6"/>
      <c r="D148" s="6"/>
      <c r="E148" s="6"/>
      <c r="F148" s="6"/>
      <c r="G148" s="6"/>
      <c r="H148" s="6"/>
      <c r="I148" s="6"/>
      <c r="J148" s="6"/>
      <c r="K148" s="6"/>
      <c r="L148" s="6"/>
      <c r="M148" s="6"/>
    </row>
    <row r="149" ht="12.75" customHeight="1">
      <c r="A149" s="6"/>
      <c r="B149" s="6"/>
      <c r="C149" s="6"/>
      <c r="D149" s="6"/>
      <c r="E149" s="6"/>
      <c r="F149" s="6"/>
      <c r="G149" s="6"/>
      <c r="H149" s="6"/>
      <c r="I149" s="6"/>
      <c r="J149" s="6"/>
      <c r="K149" s="6"/>
      <c r="L149" s="6"/>
      <c r="M149" s="6"/>
    </row>
    <row r="150" ht="12.75" customHeight="1">
      <c r="A150" s="6"/>
      <c r="B150" s="6"/>
      <c r="C150" s="6"/>
      <c r="D150" s="6"/>
      <c r="E150" s="6"/>
      <c r="F150" s="6"/>
      <c r="G150" s="6"/>
      <c r="H150" s="6"/>
      <c r="I150" s="6"/>
      <c r="J150" s="6"/>
      <c r="K150" s="6"/>
      <c r="L150" s="6"/>
      <c r="M150" s="6"/>
    </row>
    <row r="151" ht="12.75" customHeight="1">
      <c r="A151" s="6"/>
      <c r="B151" s="6"/>
      <c r="C151" s="6"/>
      <c r="D151" s="6"/>
      <c r="E151" s="6"/>
      <c r="F151" s="6"/>
      <c r="G151" s="6"/>
      <c r="H151" s="6"/>
      <c r="I151" s="6"/>
      <c r="J151" s="6"/>
      <c r="K151" s="6"/>
      <c r="L151" s="6"/>
      <c r="M151" s="6"/>
    </row>
    <row r="152" ht="12.75" customHeight="1">
      <c r="A152" s="6"/>
      <c r="B152" s="6"/>
      <c r="C152" s="6"/>
      <c r="D152" s="6"/>
      <c r="E152" s="6"/>
      <c r="F152" s="6"/>
      <c r="G152" s="6"/>
      <c r="H152" s="6"/>
      <c r="I152" s="6"/>
      <c r="J152" s="6"/>
      <c r="K152" s="6"/>
      <c r="L152" s="6"/>
      <c r="M152" s="6"/>
    </row>
    <row r="153" ht="12.75" customHeight="1">
      <c r="A153" s="6"/>
      <c r="B153" s="6"/>
      <c r="C153" s="6"/>
      <c r="D153" s="6"/>
      <c r="E153" s="6"/>
      <c r="F153" s="6"/>
      <c r="G153" s="6"/>
      <c r="H153" s="6"/>
      <c r="I153" s="6"/>
      <c r="J153" s="6"/>
      <c r="K153" s="6"/>
      <c r="L153" s="6"/>
      <c r="M153" s="6"/>
    </row>
    <row r="154" ht="12.75" customHeight="1">
      <c r="A154" s="6"/>
      <c r="B154" s="6"/>
      <c r="C154" s="6"/>
      <c r="D154" s="6"/>
      <c r="E154" s="6"/>
      <c r="F154" s="6"/>
      <c r="G154" s="6"/>
      <c r="H154" s="6"/>
      <c r="I154" s="6"/>
      <c r="J154" s="6"/>
      <c r="K154" s="6"/>
      <c r="L154" s="6"/>
      <c r="M154" s="6"/>
    </row>
    <row r="155" ht="12.75" customHeight="1">
      <c r="A155" s="6"/>
      <c r="B155" s="6"/>
      <c r="C155" s="6"/>
      <c r="D155" s="6"/>
      <c r="E155" s="6"/>
      <c r="F155" s="6"/>
      <c r="G155" s="6"/>
      <c r="H155" s="6"/>
      <c r="I155" s="6"/>
      <c r="J155" s="6"/>
      <c r="K155" s="6"/>
      <c r="L155" s="6"/>
      <c r="M155" s="6"/>
    </row>
    <row r="156" ht="12.75" customHeight="1">
      <c r="A156" s="6"/>
      <c r="B156" s="6"/>
      <c r="C156" s="6"/>
      <c r="D156" s="6"/>
      <c r="E156" s="6"/>
      <c r="F156" s="6"/>
      <c r="G156" s="6"/>
      <c r="H156" s="6"/>
      <c r="I156" s="6"/>
      <c r="J156" s="6"/>
      <c r="K156" s="6"/>
      <c r="L156" s="6"/>
      <c r="M156" s="6"/>
    </row>
    <row r="157" ht="12.75" customHeight="1">
      <c r="A157" s="6"/>
      <c r="B157" s="6"/>
      <c r="C157" s="6"/>
      <c r="D157" s="6"/>
      <c r="E157" s="6"/>
      <c r="F157" s="6"/>
      <c r="G157" s="6"/>
      <c r="H157" s="6"/>
      <c r="I157" s="6"/>
      <c r="J157" s="6"/>
      <c r="K157" s="6"/>
      <c r="L157" s="6"/>
      <c r="M157" s="6"/>
    </row>
    <row r="158" ht="12.75" customHeight="1">
      <c r="A158" s="6"/>
      <c r="B158" s="6"/>
      <c r="C158" s="6"/>
      <c r="D158" s="6"/>
      <c r="E158" s="6"/>
      <c r="F158" s="6"/>
      <c r="G158" s="6"/>
      <c r="H158" s="6"/>
      <c r="I158" s="6"/>
      <c r="J158" s="6"/>
      <c r="K158" s="6"/>
      <c r="L158" s="6"/>
      <c r="M158" s="6"/>
    </row>
    <row r="159" ht="12.75" customHeight="1">
      <c r="A159" s="6"/>
      <c r="B159" s="6"/>
      <c r="C159" s="6"/>
      <c r="D159" s="6"/>
      <c r="E159" s="6"/>
      <c r="F159" s="6"/>
      <c r="G159" s="6"/>
      <c r="H159" s="6"/>
      <c r="I159" s="6"/>
      <c r="J159" s="6"/>
      <c r="K159" s="6"/>
      <c r="L159" s="6"/>
      <c r="M159" s="6"/>
    </row>
    <row r="160" ht="12.75" customHeight="1">
      <c r="A160" s="6"/>
      <c r="B160" s="6"/>
      <c r="C160" s="6"/>
      <c r="D160" s="6"/>
      <c r="E160" s="6"/>
      <c r="F160" s="6"/>
      <c r="G160" s="6"/>
      <c r="H160" s="6"/>
      <c r="I160" s="6"/>
      <c r="J160" s="6"/>
      <c r="K160" s="6"/>
      <c r="L160" s="6"/>
      <c r="M160" s="6"/>
    </row>
    <row r="161" ht="12.75" customHeight="1">
      <c r="A161" s="6"/>
      <c r="B161" s="6"/>
      <c r="C161" s="6"/>
      <c r="D161" s="6"/>
      <c r="E161" s="6"/>
      <c r="F161" s="6"/>
      <c r="G161" s="6"/>
      <c r="H161" s="6"/>
      <c r="I161" s="6"/>
      <c r="J161" s="6"/>
      <c r="K161" s="6"/>
      <c r="L161" s="6"/>
      <c r="M161" s="6"/>
    </row>
    <row r="162" ht="12.75" customHeight="1">
      <c r="A162" s="6"/>
      <c r="B162" s="6"/>
      <c r="C162" s="6"/>
      <c r="D162" s="6"/>
      <c r="E162" s="6"/>
      <c r="F162" s="6"/>
      <c r="G162" s="6"/>
      <c r="H162" s="6"/>
      <c r="I162" s="6"/>
      <c r="J162" s="6"/>
      <c r="K162" s="6"/>
      <c r="L162" s="6"/>
      <c r="M162" s="6"/>
    </row>
    <row r="163" ht="12.75" customHeight="1">
      <c r="A163" s="6"/>
      <c r="B163" s="6"/>
      <c r="C163" s="6"/>
      <c r="D163" s="6"/>
      <c r="E163" s="6"/>
      <c r="F163" s="6"/>
      <c r="G163" s="6"/>
      <c r="H163" s="6"/>
      <c r="I163" s="6"/>
      <c r="J163" s="6"/>
      <c r="K163" s="6"/>
      <c r="L163" s="6"/>
      <c r="M163" s="6"/>
    </row>
    <row r="164" ht="12.75" customHeight="1">
      <c r="A164" s="6"/>
      <c r="B164" s="6"/>
      <c r="C164" s="6"/>
      <c r="D164" s="6"/>
      <c r="E164" s="6"/>
      <c r="F164" s="6"/>
      <c r="G164" s="6"/>
      <c r="H164" s="6"/>
      <c r="I164" s="6"/>
      <c r="J164" s="6"/>
      <c r="K164" s="6"/>
      <c r="L164" s="6"/>
      <c r="M164" s="6"/>
    </row>
    <row r="165" ht="12.75" customHeight="1">
      <c r="A165" s="6"/>
      <c r="B165" s="6"/>
      <c r="C165" s="6"/>
      <c r="D165" s="6"/>
      <c r="E165" s="6"/>
      <c r="F165" s="6"/>
      <c r="G165" s="6"/>
      <c r="H165" s="6"/>
      <c r="I165" s="6"/>
      <c r="J165" s="6"/>
      <c r="K165" s="6"/>
      <c r="L165" s="6"/>
      <c r="M165" s="6"/>
    </row>
    <row r="166" ht="12.75" customHeight="1">
      <c r="A166" s="6"/>
      <c r="B166" s="6"/>
      <c r="C166" s="6"/>
      <c r="D166" s="6"/>
      <c r="E166" s="6"/>
      <c r="F166" s="6"/>
      <c r="G166" s="6"/>
      <c r="H166" s="6"/>
      <c r="I166" s="6"/>
      <c r="J166" s="6"/>
      <c r="K166" s="6"/>
      <c r="L166" s="6"/>
      <c r="M166" s="6"/>
    </row>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4">
    <mergeCell ref="A61:G61"/>
    <mergeCell ref="A73:G73"/>
    <mergeCell ref="A83:G83"/>
    <mergeCell ref="A93:G93"/>
    <mergeCell ref="A103:G103"/>
    <mergeCell ref="A113:G113"/>
    <mergeCell ref="A123:G123"/>
    <mergeCell ref="A1:G1"/>
    <mergeCell ref="A2:K2"/>
    <mergeCell ref="A7:G7"/>
    <mergeCell ref="A17:G17"/>
    <mergeCell ref="A27:G27"/>
    <mergeCell ref="A37:G37"/>
    <mergeCell ref="A51:G51"/>
  </mergeCells>
  <conditionalFormatting sqref="I40:K41">
    <cfRule type="expression" dxfId="0" priority="1">
      <formula>$K40=$M$8</formula>
    </cfRule>
  </conditionalFormatting>
  <conditionalFormatting sqref="I40:K41">
    <cfRule type="expression" dxfId="1" priority="2">
      <formula>$K40=$M$9</formula>
    </cfRule>
  </conditionalFormatting>
  <conditionalFormatting sqref="I40:K41">
    <cfRule type="expression" dxfId="2" priority="3">
      <formula>$K40=$M$10</formula>
    </cfRule>
  </conditionalFormatting>
  <conditionalFormatting sqref="I40:K41">
    <cfRule type="expression" dxfId="3" priority="4">
      <formula>$K40=$M$11</formula>
    </cfRule>
  </conditionalFormatting>
  <conditionalFormatting sqref="I40:K41">
    <cfRule type="expression" dxfId="4" priority="5">
      <formula>$K40=$M$12</formula>
    </cfRule>
  </conditionalFormatting>
  <conditionalFormatting sqref="I40:K41">
    <cfRule type="expression" dxfId="5" priority="6">
      <formula>$K40=$M$13</formula>
    </cfRule>
  </conditionalFormatting>
  <conditionalFormatting sqref="I40:K41">
    <cfRule type="expression" dxfId="6" priority="7">
      <formula>$K40=$M$14</formula>
    </cfRule>
  </conditionalFormatting>
  <conditionalFormatting sqref="I40:K41">
    <cfRule type="expression" dxfId="7" priority="8">
      <formula>$K40=$M$15</formula>
    </cfRule>
  </conditionalFormatting>
  <conditionalFormatting sqref="I28:K28">
    <cfRule type="expression" dxfId="0" priority="9">
      <formula>$K28=$M$8</formula>
    </cfRule>
  </conditionalFormatting>
  <conditionalFormatting sqref="I28:K28">
    <cfRule type="expression" dxfId="1" priority="10">
      <formula>$K28=$M$9</formula>
    </cfRule>
  </conditionalFormatting>
  <conditionalFormatting sqref="I28:K28">
    <cfRule type="expression" dxfId="2" priority="11">
      <formula>$K28=$M$10</formula>
    </cfRule>
  </conditionalFormatting>
  <conditionalFormatting sqref="I28:K28">
    <cfRule type="expression" dxfId="3" priority="12">
      <formula>$K28=$M$11</formula>
    </cfRule>
  </conditionalFormatting>
  <conditionalFormatting sqref="I28:K28">
    <cfRule type="expression" dxfId="4" priority="13">
      <formula>$K28=$M$12</formula>
    </cfRule>
  </conditionalFormatting>
  <conditionalFormatting sqref="I28:K28">
    <cfRule type="expression" dxfId="5" priority="14">
      <formula>$K28=$M$13</formula>
    </cfRule>
  </conditionalFormatting>
  <conditionalFormatting sqref="I28:K28">
    <cfRule type="expression" dxfId="6" priority="15">
      <formula>$K28=$M$14</formula>
    </cfRule>
  </conditionalFormatting>
  <conditionalFormatting sqref="I28:K28">
    <cfRule type="expression" dxfId="7" priority="16">
      <formula>$K28=$M$15</formula>
    </cfRule>
  </conditionalFormatting>
  <conditionalFormatting sqref="A9:G14 A19:G24 A29:G34 A39:G44 A53:G58 A63:G68 A75:G80 A85:G90 A95:G100 A105:G110 A115:G120 A125:G130">
    <cfRule type="expression" dxfId="8" priority="17">
      <formula>NOT(ISERROR(MATCH(A9,$I$3:$I$133,0)))</formula>
    </cfRule>
  </conditionalFormatting>
  <conditionalFormatting sqref="A9:G14 A19:G24 A29:G34 A39:G44 A53:G58 A63:G68 A75:G80 A85:G90 A95:G100 A105:G110 A115:G120 A125:G130">
    <cfRule type="expression" dxfId="0" priority="18">
      <formula>$M$8=INDEX($K$3:$K$133,MATCH(A9,$I$3:$I$133,0))</formula>
    </cfRule>
  </conditionalFormatting>
  <conditionalFormatting sqref="A9:G14 A19:G24 A29:G34 A39:G44 A53:G58 A63:G68 A75:G80 A85:G90 A95:G100 A105:G110 A115:G120 A125:G130">
    <cfRule type="expression" dxfId="1" priority="19">
      <formula>$M$9=INDEX($K$3:$K$133,MATCH(A9,$I$3:$I$133,0))</formula>
    </cfRule>
  </conditionalFormatting>
  <conditionalFormatting sqref="A9:G14 A19:G24 A29:G34 A39:G44 A53:G58 A63:G68 A75:G80 A85:G90 A95:G100 A105:G110 A115:G120 A125:G130">
    <cfRule type="expression" dxfId="2" priority="20">
      <formula>$M$10=INDEX($K$3:$K$133,MATCH(A9,$I$3:$I$133,0))</formula>
    </cfRule>
  </conditionalFormatting>
  <conditionalFormatting sqref="A9:G14 A19:G24 A29:G34 A39:G44 A53:G58 A63:G68 A75:G80 A85:G90 A95:G100 A105:G110 A115:G120 A125:G130">
    <cfRule type="expression" dxfId="3" priority="21">
      <formula>$M$11=INDEX($K$3:$K$133,MATCH(A9,$I$3:$I$133,0))</formula>
    </cfRule>
  </conditionalFormatting>
  <conditionalFormatting sqref="A9:G14 A19:G24 A29:G34 A39:G44 A53:G58 A63:G68 A75:G80 A85:G90 A95:G100 A105:G110 A115:G120 A125:G130">
    <cfRule type="expression" dxfId="4" priority="22">
      <formula>$M$12=INDEX($K$3:$K$133,MATCH(A9,$I$3:$I$133,0))</formula>
    </cfRule>
  </conditionalFormatting>
  <conditionalFormatting sqref="A9:G14 A19:G24 A29:G34 A39:G44 A53:G58 A63:G68 A75:G80 A85:G90 A95:G100 A105:G110 A115:G120 A125:G130">
    <cfRule type="expression" dxfId="5" priority="23">
      <formula>$M$13=INDEX($K$3:$K$133,MATCH(A9,$I$3:$I$133,0))</formula>
    </cfRule>
  </conditionalFormatting>
  <conditionalFormatting sqref="A9:G14 A19:G24 A29:G34 A39:G44 A53:G58 A63:G68 A75:G80 A85:G90 A95:G100 A105:G110 A115:G120 A125:G130">
    <cfRule type="expression" dxfId="6" priority="24">
      <formula>$M$14=INDEX($K$3:$K$133,MATCH(A9,$I$3:$I$133,0))</formula>
    </cfRule>
  </conditionalFormatting>
  <conditionalFormatting sqref="A9:G14 A19:G24 A29:G34 A39:G44 A53:G58 A63:G68 A75:G80 A85:G90 A95:G100 A105:G110 A115:G120 A125:G130">
    <cfRule type="expression" dxfId="7" priority="25">
      <formula>$M$15=INDEX($K$3:$K$133,MATCH(A9,$I$3:$I$133,0))</formula>
    </cfRule>
  </conditionalFormatting>
  <conditionalFormatting sqref="I7:K27 I29:K39 I42:K133">
    <cfRule type="expression" dxfId="0" priority="26">
      <formula>$K7=$M$8</formula>
    </cfRule>
  </conditionalFormatting>
  <conditionalFormatting sqref="I7:K27 I29:K39 I42:K133">
    <cfRule type="expression" dxfId="1" priority="27">
      <formula>$K7=$M$9</formula>
    </cfRule>
  </conditionalFormatting>
  <conditionalFormatting sqref="I7:K27 I29:K39 I42:K133">
    <cfRule type="expression" dxfId="2" priority="28">
      <formula>$K7=$M$10</formula>
    </cfRule>
  </conditionalFormatting>
  <conditionalFormatting sqref="I7:K27 I29:K39 I42:K133">
    <cfRule type="expression" dxfId="3" priority="29">
      <formula>$K7=$M$11</formula>
    </cfRule>
  </conditionalFormatting>
  <conditionalFormatting sqref="I7:K27 I29:K39 I42:K133">
    <cfRule type="expression" dxfId="4" priority="30">
      <formula>$K7=$M$12</formula>
    </cfRule>
  </conditionalFormatting>
  <conditionalFormatting sqref="I7:K27 I29:K39 I42:K133">
    <cfRule type="expression" dxfId="5" priority="31">
      <formula>$K7=$M$13</formula>
    </cfRule>
  </conditionalFormatting>
  <conditionalFormatting sqref="I7:K27 I29:K39 I42:K133">
    <cfRule type="expression" dxfId="6" priority="32">
      <formula>$K7=$M$14</formula>
    </cfRule>
  </conditionalFormatting>
  <conditionalFormatting sqref="I7:K27 I29:K39 I42:K133">
    <cfRule type="expression" dxfId="7" priority="33">
      <formula>$K7=$M$15</formula>
    </cfRule>
  </conditionalFormatting>
  <conditionalFormatting sqref="J17">
    <cfRule type="containsText" dxfId="9" priority="34" operator="containsText" text="Vertex42">
      <formula>NOT(ISERROR(SEARCH(("Vertex42"),(J17))))</formula>
    </cfRule>
  </conditionalFormatting>
  <dataValidations>
    <dataValidation type="list" allowBlank="1" showErrorMessage="1" sqref="K8:K16 K18:K22 K24:K26 K28:K31 K33 K35:K36 K38:K48 K52:K58 K60 K62:K72 K74:K82 K84:K92 K94:K102 K104:K112 K114:K122 K124:K132">
      <formula1>'2024 Schedule'!eventlabels</formula1>
    </dataValidation>
  </dataValidations>
  <printOptions horizontalCentered="1"/>
  <pageMargins bottom="0.5" footer="0.0" header="0.0" left="0.25" right="0.25" top="0.4"/>
  <pageSetup orientation="portrait"/>
  <headerFooter>
    <oddFooter>&amp;Lhttps://www.vertex42.com/calendars/yearly-schedule-of-events.html&amp;R© 2013-2019 Vertex42 LLC</oddFooter>
  </headerFooter>
  <rowBreaks count="1" manualBreakCount="1">
    <brk id="112"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7" width="2.88"/>
    <col customWidth="1" min="8" max="8" width="2.38"/>
    <col customWidth="1" min="9" max="9" width="12.88"/>
    <col customWidth="1" min="10" max="10" width="34.25"/>
    <col customWidth="1" min="11" max="11" width="10.63"/>
    <col customWidth="1" min="12" max="12" width="10.13"/>
    <col customWidth="1" hidden="1" min="13" max="13" width="28.63"/>
  </cols>
  <sheetData>
    <row r="1" ht="26.25" customHeight="1">
      <c r="A1" s="57">
        <v>2024.0</v>
      </c>
      <c r="B1" s="2"/>
      <c r="C1" s="2"/>
      <c r="D1" s="2"/>
      <c r="E1" s="2"/>
      <c r="F1" s="2"/>
      <c r="G1" s="2"/>
      <c r="H1" s="3"/>
      <c r="I1" s="4" t="s">
        <v>0</v>
      </c>
      <c r="J1" s="3"/>
      <c r="K1" s="5"/>
      <c r="L1" s="6"/>
      <c r="M1" s="7" t="str">
        <f>HYPERLINK("https://www.vertex42.com/","Templates by Vertex42.com")</f>
        <v>Templates by Vertex42.com</v>
      </c>
    </row>
    <row r="2" ht="24.0" customHeight="1">
      <c r="A2" s="8" t="s">
        <v>1</v>
      </c>
      <c r="L2" s="6"/>
      <c r="M2" s="9" t="str">
        <f>HYPERLINK("https://www.vertex42.com/calendars/yearly-schedule-of-events.html","Yearly Schedule of Events")</f>
        <v>Yearly Schedule of Events</v>
      </c>
    </row>
    <row r="3" ht="15.0" customHeight="1">
      <c r="A3" s="10"/>
      <c r="B3" s="11"/>
      <c r="C3" s="11"/>
      <c r="D3" s="11"/>
      <c r="E3" s="11"/>
      <c r="F3" s="11"/>
      <c r="G3" s="11"/>
      <c r="H3" s="11"/>
      <c r="I3" s="12"/>
      <c r="J3" s="11"/>
      <c r="K3" s="11"/>
      <c r="L3" s="13"/>
      <c r="M3" s="14" t="s">
        <v>2</v>
      </c>
    </row>
    <row r="4" ht="12.75" customHeight="1">
      <c r="A4" s="10"/>
      <c r="B4" s="11"/>
      <c r="C4" s="11"/>
      <c r="D4" s="11"/>
      <c r="E4" s="11"/>
      <c r="F4" s="11"/>
      <c r="G4" s="11"/>
      <c r="H4" s="11"/>
      <c r="I4" s="15" t="s">
        <v>3</v>
      </c>
      <c r="J4" s="11"/>
      <c r="K4" s="11"/>
      <c r="L4" s="13"/>
      <c r="M4" s="16" t="s">
        <v>4</v>
      </c>
    </row>
    <row r="5" ht="15.0" customHeight="1">
      <c r="A5" s="11"/>
      <c r="B5" s="11"/>
      <c r="C5" s="11"/>
      <c r="D5" s="11"/>
      <c r="E5" s="11"/>
      <c r="F5" s="11"/>
      <c r="G5" s="11"/>
      <c r="H5" s="11"/>
      <c r="I5" s="11"/>
      <c r="J5" s="11"/>
      <c r="K5" s="11"/>
      <c r="L5" s="13"/>
    </row>
    <row r="6" ht="15.0" customHeight="1">
      <c r="A6" s="11"/>
      <c r="B6" s="11"/>
      <c r="C6" s="11"/>
      <c r="D6" s="11"/>
      <c r="E6" s="11"/>
      <c r="F6" s="11"/>
      <c r="G6" s="11"/>
      <c r="H6" s="11"/>
      <c r="I6" s="11"/>
      <c r="J6" s="11"/>
      <c r="K6" s="11"/>
      <c r="L6" s="13"/>
    </row>
    <row r="7" ht="15.0" customHeight="1">
      <c r="A7" s="17">
        <f>DATE($A$1,1,1)</f>
        <v>45292</v>
      </c>
      <c r="B7" s="18"/>
      <c r="C7" s="18"/>
      <c r="D7" s="18"/>
      <c r="E7" s="18"/>
      <c r="F7" s="18"/>
      <c r="G7" s="18"/>
      <c r="H7" s="6"/>
      <c r="I7" s="19" t="str">
        <f>TEXT(A7,"mmmm")</f>
        <v>January</v>
      </c>
      <c r="J7" s="20"/>
      <c r="K7" s="21"/>
      <c r="L7" s="6"/>
      <c r="M7" s="22" t="s">
        <v>5</v>
      </c>
    </row>
    <row r="8" ht="12.75" customHeight="1">
      <c r="A8" s="23" t="str">
        <f>CHOOSE(1+MOD($M$19+1-2,7),"Su","M","Tu","W","Th","F","Sa")</f>
        <v>Su</v>
      </c>
      <c r="B8" s="24" t="str">
        <f>CHOOSE(1+MOD($M$19+2-2,7),"Su","M","Tu","W","Th","F","Sa")</f>
        <v>M</v>
      </c>
      <c r="C8" s="24" t="str">
        <f>CHOOSE(1+MOD($M$19+3-2,7),"Su","M","Tu","W","Th","F","Sa")</f>
        <v>Tu</v>
      </c>
      <c r="D8" s="24" t="str">
        <f>CHOOSE(1+MOD($M$19+4-2,7),"Su","M","Tu","W","Th","F","Sa")</f>
        <v>W</v>
      </c>
      <c r="E8" s="24" t="str">
        <f>CHOOSE(1+MOD($M$19+5-2,7),"Su","M","Tu","W","Th","F","Sa")</f>
        <v>Th</v>
      </c>
      <c r="F8" s="24" t="str">
        <f>CHOOSE(1+MOD($M$19+6-2,7),"Su","M","Tu","W","Th","F","Sa")</f>
        <v>F</v>
      </c>
      <c r="G8" s="25" t="str">
        <f>CHOOSE(1+MOD($M$19+7-2,7),"Su","M","Tu","W","Th","F","Sa")</f>
        <v>Sa</v>
      </c>
      <c r="H8" s="6"/>
      <c r="I8" s="30">
        <v>45308.0</v>
      </c>
      <c r="J8" s="6" t="s">
        <v>6</v>
      </c>
      <c r="K8" s="13" t="s">
        <v>7</v>
      </c>
      <c r="L8" s="6"/>
      <c r="M8" s="27" t="s">
        <v>8</v>
      </c>
    </row>
    <row r="9" ht="12.75" customHeight="1">
      <c r="A9" s="28" t="str">
        <f>IF(WEEKDAY(A7,1)=$M$19,A7,"")</f>
        <v/>
      </c>
      <c r="B9" s="28">
        <f>IF(A9="",IF(WEEKDAY(A7,1)=MOD($M$19,7)+1,A7,""),A9+1)</f>
        <v>45292</v>
      </c>
      <c r="C9" s="28">
        <f>IF(B9="",IF(WEEKDAY(A7,1)=MOD($M$19+1,7)+1,A7,""),B9+1)</f>
        <v>45293</v>
      </c>
      <c r="D9" s="28">
        <f>IF(C9="",IF(WEEKDAY(A7,1)=MOD($M$19+2,7)+1,A7,""),C9+1)</f>
        <v>45294</v>
      </c>
      <c r="E9" s="28">
        <f>IF(D9="",IF(WEEKDAY(A7,1)=MOD($M$19+3,7)+1,A7,""),D9+1)</f>
        <v>45295</v>
      </c>
      <c r="F9" s="28">
        <f>IF(E9="",IF(WEEKDAY(A7,1)=MOD($M$19+4,7)+1,A7,""),E9+1)</f>
        <v>45296</v>
      </c>
      <c r="G9" s="28">
        <f>IF(F9="",IF(WEEKDAY(A7,1)=MOD($M$19+5,7)+1,A7,""),F9+1)</f>
        <v>45297</v>
      </c>
      <c r="H9" s="6"/>
      <c r="I9" s="30">
        <v>45319.0</v>
      </c>
      <c r="J9" s="6" t="s">
        <v>9</v>
      </c>
      <c r="K9" s="13" t="s">
        <v>10</v>
      </c>
      <c r="L9" s="6"/>
      <c r="M9" s="29" t="s">
        <v>11</v>
      </c>
    </row>
    <row r="10" ht="12.75" customHeight="1">
      <c r="A10" s="28">
        <f t="shared" ref="A10:A14" si="2">IF(G9="","",IF(MONTH(G9+1)&lt;&gt;MONTH(G9),"",G9+1))</f>
        <v>45298</v>
      </c>
      <c r="B10" s="28">
        <f t="shared" ref="B10:G10" si="1">IF(A10="","",IF(MONTH(A10+1)&lt;&gt;MONTH(A10),"",A10+1))</f>
        <v>45299</v>
      </c>
      <c r="C10" s="28">
        <f t="shared" si="1"/>
        <v>45300</v>
      </c>
      <c r="D10" s="28">
        <f t="shared" si="1"/>
        <v>45301</v>
      </c>
      <c r="E10" s="28">
        <f t="shared" si="1"/>
        <v>45302</v>
      </c>
      <c r="F10" s="28">
        <f t="shared" si="1"/>
        <v>45303</v>
      </c>
      <c r="G10" s="28">
        <f t="shared" si="1"/>
        <v>45304</v>
      </c>
      <c r="H10" s="6"/>
      <c r="I10" s="30"/>
      <c r="J10" s="6"/>
      <c r="K10" s="13"/>
      <c r="L10" s="6"/>
      <c r="M10" s="31" t="s">
        <v>12</v>
      </c>
    </row>
    <row r="11" ht="12.75" customHeight="1">
      <c r="A11" s="28">
        <f t="shared" si="2"/>
        <v>45305</v>
      </c>
      <c r="B11" s="28">
        <f t="shared" ref="B11:G11" si="3">IF(A11="","",IF(MONTH(A11+1)&lt;&gt;MONTH(A11),"",A11+1))</f>
        <v>45306</v>
      </c>
      <c r="C11" s="28">
        <f t="shared" si="3"/>
        <v>45307</v>
      </c>
      <c r="D11" s="28">
        <f t="shared" si="3"/>
        <v>45308</v>
      </c>
      <c r="E11" s="28">
        <f t="shared" si="3"/>
        <v>45309</v>
      </c>
      <c r="F11" s="28">
        <f t="shared" si="3"/>
        <v>45310</v>
      </c>
      <c r="G11" s="28">
        <f t="shared" si="3"/>
        <v>45311</v>
      </c>
      <c r="H11" s="6"/>
      <c r="I11" s="30"/>
      <c r="J11" s="6"/>
      <c r="K11" s="13"/>
      <c r="L11" s="6"/>
      <c r="M11" s="32" t="s">
        <v>10</v>
      </c>
    </row>
    <row r="12" ht="12.75" customHeight="1">
      <c r="A12" s="28">
        <f t="shared" si="2"/>
        <v>45312</v>
      </c>
      <c r="B12" s="28">
        <f t="shared" ref="B12:G12" si="4">IF(A12="","",IF(MONTH(A12+1)&lt;&gt;MONTH(A12),"",A12+1))</f>
        <v>45313</v>
      </c>
      <c r="C12" s="28">
        <f t="shared" si="4"/>
        <v>45314</v>
      </c>
      <c r="D12" s="28">
        <f t="shared" si="4"/>
        <v>45315</v>
      </c>
      <c r="E12" s="28">
        <f t="shared" si="4"/>
        <v>45316</v>
      </c>
      <c r="F12" s="28">
        <f t="shared" si="4"/>
        <v>45317</v>
      </c>
      <c r="G12" s="28">
        <f t="shared" si="4"/>
        <v>45318</v>
      </c>
      <c r="H12" s="6"/>
      <c r="I12" s="30"/>
      <c r="J12" s="6"/>
      <c r="K12" s="13"/>
      <c r="L12" s="6"/>
      <c r="M12" s="33" t="s">
        <v>7</v>
      </c>
    </row>
    <row r="13" ht="12.75" customHeight="1">
      <c r="A13" s="28">
        <f t="shared" si="2"/>
        <v>45319</v>
      </c>
      <c r="B13" s="28">
        <f t="shared" ref="B13:G13" si="5">IF(A13="","",IF(MONTH(A13+1)&lt;&gt;MONTH(A13),"",A13+1))</f>
        <v>45320</v>
      </c>
      <c r="C13" s="28">
        <f t="shared" si="5"/>
        <v>45321</v>
      </c>
      <c r="D13" s="28">
        <f t="shared" si="5"/>
        <v>45322</v>
      </c>
      <c r="E13" s="28" t="str">
        <f t="shared" si="5"/>
        <v/>
      </c>
      <c r="F13" s="28" t="str">
        <f t="shared" si="5"/>
        <v/>
      </c>
      <c r="G13" s="28" t="str">
        <f t="shared" si="5"/>
        <v/>
      </c>
      <c r="H13" s="6"/>
      <c r="I13" s="30"/>
      <c r="J13" s="6"/>
      <c r="K13" s="13"/>
      <c r="L13" s="6"/>
      <c r="M13" s="34" t="s">
        <v>13</v>
      </c>
    </row>
    <row r="14" ht="12.75" customHeight="1">
      <c r="A14" s="28" t="str">
        <f t="shared" si="2"/>
        <v/>
      </c>
      <c r="B14" s="28" t="str">
        <f t="shared" ref="B14:G14" si="6">IF(A14="","",IF(MONTH(A14+1)&lt;&gt;MONTH(A14),"",A14+1))</f>
        <v/>
      </c>
      <c r="C14" s="28" t="str">
        <f t="shared" si="6"/>
        <v/>
      </c>
      <c r="D14" s="28" t="str">
        <f t="shared" si="6"/>
        <v/>
      </c>
      <c r="E14" s="28" t="str">
        <f t="shared" si="6"/>
        <v/>
      </c>
      <c r="F14" s="28" t="str">
        <f t="shared" si="6"/>
        <v/>
      </c>
      <c r="G14" s="28" t="str">
        <f t="shared" si="6"/>
        <v/>
      </c>
      <c r="H14" s="6"/>
      <c r="I14" s="30"/>
      <c r="J14" s="6"/>
      <c r="K14" s="13"/>
      <c r="L14" s="6"/>
      <c r="M14" s="35" t="s">
        <v>13</v>
      </c>
    </row>
    <row r="15" ht="12.75" customHeight="1">
      <c r="A15" s="6"/>
      <c r="B15" s="6"/>
      <c r="C15" s="6"/>
      <c r="D15" s="6"/>
      <c r="E15" s="6"/>
      <c r="F15" s="6"/>
      <c r="G15" s="6"/>
      <c r="H15" s="6"/>
      <c r="I15" s="30"/>
      <c r="J15" s="6"/>
      <c r="K15" s="13"/>
      <c r="L15" s="6"/>
      <c r="M15" s="36" t="s">
        <v>13</v>
      </c>
    </row>
    <row r="16" ht="12.75" customHeight="1">
      <c r="A16" s="6"/>
      <c r="B16" s="6"/>
      <c r="C16" s="6"/>
      <c r="D16" s="6"/>
      <c r="E16" s="6"/>
      <c r="F16" s="6"/>
      <c r="G16" s="6"/>
      <c r="H16" s="37" t="s">
        <v>14</v>
      </c>
      <c r="I16" s="30"/>
      <c r="J16" s="6"/>
      <c r="K16" s="13"/>
      <c r="L16" s="6"/>
      <c r="M16" s="38" t="s">
        <v>15</v>
      </c>
    </row>
    <row r="17" ht="12.75" customHeight="1">
      <c r="A17" s="17">
        <f>DATE($A$1,2,1)</f>
        <v>45323</v>
      </c>
      <c r="B17" s="18"/>
      <c r="C17" s="18"/>
      <c r="D17" s="18"/>
      <c r="E17" s="18"/>
      <c r="F17" s="18"/>
      <c r="G17" s="18"/>
      <c r="H17" s="6"/>
      <c r="I17" s="19" t="str">
        <f>TEXT(A17,"mmmm")</f>
        <v>February</v>
      </c>
      <c r="J17" s="20"/>
      <c r="K17" s="21"/>
      <c r="L17" s="6"/>
      <c r="M17" s="39"/>
    </row>
    <row r="18" ht="12.75" customHeight="1">
      <c r="A18" s="23" t="str">
        <f>CHOOSE(1+MOD($M$19+1-2,7),"Su","M","Tu","W","Th","F","Sa")</f>
        <v>Su</v>
      </c>
      <c r="B18" s="24" t="str">
        <f>CHOOSE(1+MOD($M$19+2-2,7),"Su","M","Tu","W","Th","F","Sa")</f>
        <v>M</v>
      </c>
      <c r="C18" s="24" t="str">
        <f>CHOOSE(1+MOD($M$19+3-2,7),"Su","M","Tu","W","Th","F","Sa")</f>
        <v>Tu</v>
      </c>
      <c r="D18" s="24" t="str">
        <f>CHOOSE(1+MOD($M$19+4-2,7),"Su","M","Tu","W","Th","F","Sa")</f>
        <v>W</v>
      </c>
      <c r="E18" s="24" t="str">
        <f>CHOOSE(1+MOD($M$19+5-2,7),"Su","M","Tu","W","Th","F","Sa")</f>
        <v>Th</v>
      </c>
      <c r="F18" s="24" t="str">
        <f>CHOOSE(1+MOD($M$19+6-2,7),"Su","M","Tu","W","Th","F","Sa")</f>
        <v>F</v>
      </c>
      <c r="G18" s="25" t="str">
        <f>CHOOSE(1+MOD($M$19+7-2,7),"Su","M","Tu","W","Th","F","Sa")</f>
        <v>Sa</v>
      </c>
      <c r="H18" s="6"/>
      <c r="I18" s="30">
        <v>45326.0</v>
      </c>
      <c r="J18" s="6" t="s">
        <v>16</v>
      </c>
      <c r="K18" s="13" t="s">
        <v>10</v>
      </c>
      <c r="L18" s="6"/>
      <c r="M18" s="22" t="s">
        <v>17</v>
      </c>
    </row>
    <row r="19" ht="12.75" customHeight="1">
      <c r="A19" s="28" t="str">
        <f>IF(WEEKDAY(A17,1)=$M$19,A17,"")</f>
        <v/>
      </c>
      <c r="B19" s="28" t="str">
        <f>IF(A19="",IF(WEEKDAY(A17,1)=MOD($M$19,7)+1,A17,""),A19+1)</f>
        <v/>
      </c>
      <c r="C19" s="28" t="str">
        <f>IF(B19="",IF(WEEKDAY(A17,1)=MOD($M$19+1,7)+1,A17,""),B19+1)</f>
        <v/>
      </c>
      <c r="D19" s="28" t="str">
        <f>IF(C19="",IF(WEEKDAY(A17,1)=MOD($M$19+2,7)+1,A17,""),C19+1)</f>
        <v/>
      </c>
      <c r="E19" s="28">
        <f>IF(D19="",IF(WEEKDAY(A17,1)=MOD($M$19+3,7)+1,A17,""),D19+1)</f>
        <v>45323</v>
      </c>
      <c r="F19" s="28">
        <f>IF(E19="",IF(WEEKDAY(A17,1)=MOD($M$19+4,7)+1,A17,""),E19+1)</f>
        <v>45324</v>
      </c>
      <c r="G19" s="28">
        <f>IF(F19="",IF(WEEKDAY(A17,1)=MOD($M$19+5,7)+1,A17,""),F19+1)</f>
        <v>45325</v>
      </c>
      <c r="H19" s="6"/>
      <c r="I19" s="30">
        <v>45333.0</v>
      </c>
      <c r="J19" s="6" t="s">
        <v>18</v>
      </c>
      <c r="K19" s="13" t="s">
        <v>11</v>
      </c>
      <c r="L19" s="6"/>
      <c r="M19" s="40">
        <v>1.0</v>
      </c>
    </row>
    <row r="20" ht="12.75" customHeight="1">
      <c r="A20" s="28">
        <f t="shared" ref="A20:A24" si="8">IF(G19="","",IF(MONTH(G19+1)&lt;&gt;MONTH(G19),"",G19+1))</f>
        <v>45326</v>
      </c>
      <c r="B20" s="28">
        <f t="shared" ref="B20:G20" si="7">IF(A20="","",IF(MONTH(A20+1)&lt;&gt;MONTH(A20),"",A20+1))</f>
        <v>45327</v>
      </c>
      <c r="C20" s="28">
        <f t="shared" si="7"/>
        <v>45328</v>
      </c>
      <c r="D20" s="28">
        <f t="shared" si="7"/>
        <v>45329</v>
      </c>
      <c r="E20" s="28">
        <f t="shared" si="7"/>
        <v>45330</v>
      </c>
      <c r="F20" s="28">
        <f t="shared" si="7"/>
        <v>45331</v>
      </c>
      <c r="G20" s="28">
        <f t="shared" si="7"/>
        <v>45332</v>
      </c>
      <c r="H20" s="6"/>
      <c r="I20" s="30">
        <v>45335.0</v>
      </c>
      <c r="J20" s="6" t="s">
        <v>6</v>
      </c>
      <c r="K20" s="13" t="s">
        <v>7</v>
      </c>
      <c r="L20" s="6"/>
    </row>
    <row r="21" ht="12.75" customHeight="1">
      <c r="A21" s="28">
        <f t="shared" si="8"/>
        <v>45333</v>
      </c>
      <c r="B21" s="28">
        <f t="shared" ref="B21:G21" si="9">IF(A21="","",IF(MONTH(A21+1)&lt;&gt;MONTH(A21),"",A21+1))</f>
        <v>45334</v>
      </c>
      <c r="C21" s="28">
        <f t="shared" si="9"/>
        <v>45335</v>
      </c>
      <c r="D21" s="28">
        <f t="shared" si="9"/>
        <v>45336</v>
      </c>
      <c r="E21" s="28">
        <f t="shared" si="9"/>
        <v>45337</v>
      </c>
      <c r="F21" s="28">
        <f t="shared" si="9"/>
        <v>45338</v>
      </c>
      <c r="G21" s="28">
        <f t="shared" si="9"/>
        <v>45339</v>
      </c>
      <c r="H21" s="6"/>
      <c r="I21" s="30">
        <v>45339.0</v>
      </c>
      <c r="J21" s="6" t="s">
        <v>19</v>
      </c>
      <c r="K21" s="13" t="s">
        <v>11</v>
      </c>
      <c r="L21" s="6"/>
      <c r="M21" s="14" t="s">
        <v>20</v>
      </c>
    </row>
    <row r="22" ht="12.75" customHeight="1">
      <c r="A22" s="28">
        <f t="shared" si="8"/>
        <v>45340</v>
      </c>
      <c r="B22" s="28">
        <f t="shared" ref="B22:G22" si="10">IF(A22="","",IF(MONTH(A22+1)&lt;&gt;MONTH(A22),"",A22+1))</f>
        <v>45341</v>
      </c>
      <c r="C22" s="28">
        <f t="shared" si="10"/>
        <v>45342</v>
      </c>
      <c r="D22" s="28">
        <f t="shared" si="10"/>
        <v>45343</v>
      </c>
      <c r="E22" s="28">
        <f t="shared" si="10"/>
        <v>45344</v>
      </c>
      <c r="F22" s="28">
        <f t="shared" si="10"/>
        <v>45345</v>
      </c>
      <c r="G22" s="28">
        <f t="shared" si="10"/>
        <v>45346</v>
      </c>
      <c r="H22" s="6"/>
      <c r="I22" s="30">
        <v>45343.0</v>
      </c>
      <c r="J22" s="6" t="s">
        <v>21</v>
      </c>
      <c r="K22" s="13" t="s">
        <v>11</v>
      </c>
      <c r="L22" s="6"/>
    </row>
    <row r="23" ht="12.75" customHeight="1">
      <c r="A23" s="28">
        <f t="shared" si="8"/>
        <v>45347</v>
      </c>
      <c r="B23" s="28">
        <f t="shared" ref="B23:G23" si="11">IF(A23="","",IF(MONTH(A23+1)&lt;&gt;MONTH(A23),"",A23+1))</f>
        <v>45348</v>
      </c>
      <c r="C23" s="28">
        <f t="shared" si="11"/>
        <v>45349</v>
      </c>
      <c r="D23" s="28">
        <f t="shared" si="11"/>
        <v>45350</v>
      </c>
      <c r="E23" s="28">
        <f t="shared" si="11"/>
        <v>45351</v>
      </c>
      <c r="F23" s="28" t="str">
        <f t="shared" si="11"/>
        <v/>
      </c>
      <c r="G23" s="28" t="str">
        <f t="shared" si="11"/>
        <v/>
      </c>
      <c r="H23" s="6"/>
      <c r="L23" s="6"/>
    </row>
    <row r="24" ht="12.75" customHeight="1">
      <c r="A24" s="28" t="str">
        <f t="shared" si="8"/>
        <v/>
      </c>
      <c r="B24" s="28" t="str">
        <f t="shared" ref="B24:G24" si="12">IF(A24="","",IF(MONTH(A24+1)&lt;&gt;MONTH(A24),"",A24+1))</f>
        <v/>
      </c>
      <c r="C24" s="28" t="str">
        <f t="shared" si="12"/>
        <v/>
      </c>
      <c r="D24" s="28" t="str">
        <f t="shared" si="12"/>
        <v/>
      </c>
      <c r="E24" s="28" t="str">
        <f t="shared" si="12"/>
        <v/>
      </c>
      <c r="F24" s="28" t="str">
        <f t="shared" si="12"/>
        <v/>
      </c>
      <c r="G24" s="28" t="str">
        <f t="shared" si="12"/>
        <v/>
      </c>
      <c r="H24" s="6"/>
      <c r="I24" s="30"/>
      <c r="J24" s="6"/>
      <c r="K24" s="13"/>
      <c r="L24" s="6"/>
    </row>
    <row r="25" ht="12.75" customHeight="1">
      <c r="A25" s="6"/>
      <c r="B25" s="6"/>
      <c r="C25" s="6"/>
      <c r="D25" s="6"/>
      <c r="E25" s="6"/>
      <c r="F25" s="6"/>
      <c r="G25" s="6"/>
      <c r="H25" s="6"/>
      <c r="I25" s="30"/>
      <c r="J25" s="6"/>
      <c r="K25" s="13"/>
      <c r="L25" s="6"/>
      <c r="M25" s="39"/>
    </row>
    <row r="26" ht="12.75" customHeight="1">
      <c r="A26" s="6"/>
      <c r="B26" s="6"/>
      <c r="C26" s="6"/>
      <c r="D26" s="6"/>
      <c r="E26" s="6"/>
      <c r="F26" s="6"/>
      <c r="G26" s="6"/>
      <c r="H26" s="6"/>
      <c r="I26" s="30"/>
      <c r="J26" s="6"/>
      <c r="K26" s="13"/>
      <c r="L26" s="6"/>
      <c r="M26" s="38" t="s">
        <v>22</v>
      </c>
    </row>
    <row r="27" ht="12.75" customHeight="1">
      <c r="A27" s="17">
        <f>DATE($A$1,3,1)</f>
        <v>45352</v>
      </c>
      <c r="B27" s="18"/>
      <c r="C27" s="18"/>
      <c r="D27" s="18"/>
      <c r="E27" s="18"/>
      <c r="F27" s="18"/>
      <c r="G27" s="18"/>
      <c r="H27" s="6"/>
      <c r="I27" s="19" t="str">
        <f>TEXT(A27,"mmmm")</f>
        <v>March</v>
      </c>
      <c r="J27" s="20"/>
      <c r="K27" s="21"/>
      <c r="L27" s="6"/>
      <c r="M27" s="41"/>
    </row>
    <row r="28" ht="12.75" customHeight="1">
      <c r="A28" s="23" t="str">
        <f>CHOOSE(1+MOD($M$19+1-2,7),"Su","M","Tu","W","Th","F","Sa")</f>
        <v>Su</v>
      </c>
      <c r="B28" s="24" t="str">
        <f>CHOOSE(1+MOD($M$19+2-2,7),"Su","M","Tu","W","Th","F","Sa")</f>
        <v>M</v>
      </c>
      <c r="C28" s="24" t="str">
        <f>CHOOSE(1+MOD($M$19+3-2,7),"Su","M","Tu","W","Th","F","Sa")</f>
        <v>Tu</v>
      </c>
      <c r="D28" s="24" t="str">
        <f>CHOOSE(1+MOD($M$19+4-2,7),"Su","M","Tu","W","Th","F","Sa")</f>
        <v>W</v>
      </c>
      <c r="E28" s="24" t="str">
        <f>CHOOSE(1+MOD($M$19+5-2,7),"Su","M","Tu","W","Th","F","Sa")</f>
        <v>Th</v>
      </c>
      <c r="F28" s="24" t="str">
        <f>CHOOSE(1+MOD($M$19+6-2,7),"Su","M","Tu","W","Th","F","Sa")</f>
        <v>F</v>
      </c>
      <c r="G28" s="25" t="str">
        <f>CHOOSE(1+MOD($M$19+7-2,7),"Su","M","Tu","W","Th","F","Sa")</f>
        <v>Sa</v>
      </c>
      <c r="H28" s="6"/>
      <c r="I28" s="30">
        <v>45364.0</v>
      </c>
      <c r="J28" s="6" t="s">
        <v>6</v>
      </c>
      <c r="K28" s="13" t="s">
        <v>7</v>
      </c>
      <c r="L28" s="6"/>
      <c r="M28" s="42" t="s">
        <v>24</v>
      </c>
    </row>
    <row r="29" ht="12.75" customHeight="1">
      <c r="A29" s="28" t="str">
        <f>IF(WEEKDAY(A27,1)=$M$19,A27,"")</f>
        <v/>
      </c>
      <c r="B29" s="28" t="str">
        <f>IF(A29="",IF(WEEKDAY(A27,1)=MOD($M$19,7)+1,A27,""),A29+1)</f>
        <v/>
      </c>
      <c r="C29" s="28" t="str">
        <f>IF(B29="",IF(WEEKDAY(A27,1)=MOD($M$19+1,7)+1,A27,""),B29+1)</f>
        <v/>
      </c>
      <c r="D29" s="28" t="str">
        <f>IF(C29="",IF(WEEKDAY(A27,1)=MOD($M$19+2,7)+1,A27,""),C29+1)</f>
        <v/>
      </c>
      <c r="E29" s="28" t="str">
        <f>IF(D29="",IF(WEEKDAY(A27,1)=MOD($M$19+3,7)+1,A27,""),D29+1)</f>
        <v/>
      </c>
      <c r="F29" s="28">
        <f>IF(E29="",IF(WEEKDAY(A27,1)=MOD($M$19+4,7)+1,A27,""),E29+1)</f>
        <v>45352</v>
      </c>
      <c r="G29" s="28">
        <f>IF(F29="",IF(WEEKDAY(A27,1)=MOD($M$19+5,7)+1,A27,""),F29+1)</f>
        <v>45353</v>
      </c>
      <c r="H29" s="6"/>
      <c r="I29" s="30">
        <v>45368.0</v>
      </c>
      <c r="J29" s="6" t="s">
        <v>23</v>
      </c>
      <c r="K29" s="13" t="s">
        <v>7</v>
      </c>
      <c r="L29" s="6"/>
      <c r="M29" s="43" t="str">
        <f>HYPERLINK("https://www.vertex42.com/ExcelTemplates/schedules.html","► Schedules &amp; Planners")</f>
        <v>► Schedules &amp; Planners</v>
      </c>
    </row>
    <row r="30" ht="12.75" customHeight="1">
      <c r="A30" s="28">
        <f t="shared" ref="A30:A34" si="14">IF(G29="","",IF(MONTH(G29+1)&lt;&gt;MONTH(G29),"",G29+1))</f>
        <v>45354</v>
      </c>
      <c r="B30" s="28">
        <f t="shared" ref="B30:G30" si="13">IF(A30="","",IF(MONTH(A30+1)&lt;&gt;MONTH(A30),"",A30+1))</f>
        <v>45355</v>
      </c>
      <c r="C30" s="28">
        <f t="shared" si="13"/>
        <v>45356</v>
      </c>
      <c r="D30" s="28">
        <f t="shared" si="13"/>
        <v>45357</v>
      </c>
      <c r="E30" s="28">
        <f t="shared" si="13"/>
        <v>45358</v>
      </c>
      <c r="F30" s="28">
        <f t="shared" si="13"/>
        <v>45359</v>
      </c>
      <c r="G30" s="28">
        <f t="shared" si="13"/>
        <v>45360</v>
      </c>
      <c r="H30" s="6"/>
      <c r="I30" s="30">
        <v>45374.0</v>
      </c>
      <c r="J30" s="6" t="s">
        <v>25</v>
      </c>
      <c r="K30" s="13" t="s">
        <v>11</v>
      </c>
      <c r="L30" s="6"/>
      <c r="M30" s="43" t="str">
        <f>HYPERLINK("https://www.vertex42.com/calendars/","► Calendars")</f>
        <v>► Calendars</v>
      </c>
    </row>
    <row r="31" ht="12.75" customHeight="1">
      <c r="A31" s="28">
        <f t="shared" si="14"/>
        <v>45361</v>
      </c>
      <c r="B31" s="28">
        <f t="shared" ref="B31:G31" si="15">IF(A31="","",IF(MONTH(A31+1)&lt;&gt;MONTH(A31),"",A31+1))</f>
        <v>45362</v>
      </c>
      <c r="C31" s="28">
        <f t="shared" si="15"/>
        <v>45363</v>
      </c>
      <c r="D31" s="28">
        <f t="shared" si="15"/>
        <v>45364</v>
      </c>
      <c r="E31" s="28">
        <f t="shared" si="15"/>
        <v>45365</v>
      </c>
      <c r="F31" s="28">
        <f t="shared" si="15"/>
        <v>45366</v>
      </c>
      <c r="G31" s="28">
        <f t="shared" si="15"/>
        <v>45367</v>
      </c>
      <c r="H31" s="6"/>
      <c r="I31" s="30">
        <v>45382.0</v>
      </c>
      <c r="J31" s="6" t="s">
        <v>53</v>
      </c>
      <c r="K31" s="13" t="s">
        <v>8</v>
      </c>
      <c r="L31" s="6"/>
    </row>
    <row r="32" ht="12.75" customHeight="1">
      <c r="A32" s="28">
        <f t="shared" si="14"/>
        <v>45368</v>
      </c>
      <c r="B32" s="28">
        <f t="shared" ref="B32:G32" si="16">IF(A32="","",IF(MONTH(A32+1)&lt;&gt;MONTH(A32),"",A32+1))</f>
        <v>45369</v>
      </c>
      <c r="C32" s="28">
        <f t="shared" si="16"/>
        <v>45370</v>
      </c>
      <c r="D32" s="28">
        <f t="shared" si="16"/>
        <v>45371</v>
      </c>
      <c r="E32" s="28">
        <f t="shared" si="16"/>
        <v>45372</v>
      </c>
      <c r="F32" s="28">
        <f t="shared" si="16"/>
        <v>45373</v>
      </c>
      <c r="G32" s="28">
        <f t="shared" si="16"/>
        <v>45374</v>
      </c>
      <c r="H32" s="6"/>
      <c r="L32" s="6"/>
    </row>
    <row r="33" ht="12.75" customHeight="1">
      <c r="A33" s="28">
        <f t="shared" si="14"/>
        <v>45375</v>
      </c>
      <c r="B33" s="28">
        <f t="shared" ref="B33:G33" si="17">IF(A33="","",IF(MONTH(A33+1)&lt;&gt;MONTH(A33),"",A33+1))</f>
        <v>45376</v>
      </c>
      <c r="C33" s="28">
        <f t="shared" si="17"/>
        <v>45377</v>
      </c>
      <c r="D33" s="28">
        <f t="shared" si="17"/>
        <v>45378</v>
      </c>
      <c r="E33" s="28">
        <f t="shared" si="17"/>
        <v>45379</v>
      </c>
      <c r="F33" s="28">
        <f t="shared" si="17"/>
        <v>45380</v>
      </c>
      <c r="G33" s="28">
        <f t="shared" si="17"/>
        <v>45381</v>
      </c>
      <c r="H33" s="6"/>
      <c r="I33" s="30"/>
      <c r="J33" s="6"/>
      <c r="K33" s="13"/>
      <c r="L33" s="6"/>
    </row>
    <row r="34" ht="12.75" customHeight="1">
      <c r="A34" s="28">
        <f t="shared" si="14"/>
        <v>45382</v>
      </c>
      <c r="B34" s="28" t="str">
        <f t="shared" ref="B34:G34" si="18">IF(A34="","",IF(MONTH(A34+1)&lt;&gt;MONTH(A34),"",A34+1))</f>
        <v/>
      </c>
      <c r="C34" s="28" t="str">
        <f t="shared" si="18"/>
        <v/>
      </c>
      <c r="D34" s="28" t="str">
        <f t="shared" si="18"/>
        <v/>
      </c>
      <c r="E34" s="28" t="str">
        <f t="shared" si="18"/>
        <v/>
      </c>
      <c r="F34" s="28" t="str">
        <f t="shared" si="18"/>
        <v/>
      </c>
      <c r="G34" s="28" t="str">
        <f t="shared" si="18"/>
        <v/>
      </c>
      <c r="H34" s="6"/>
      <c r="L34" s="6"/>
    </row>
    <row r="35" ht="12.75" customHeight="1">
      <c r="A35" s="6"/>
      <c r="B35" s="6"/>
      <c r="C35" s="6"/>
      <c r="D35" s="6"/>
      <c r="E35" s="6"/>
      <c r="F35" s="6"/>
      <c r="G35" s="6"/>
      <c r="H35" s="6"/>
      <c r="I35" s="30"/>
      <c r="J35" s="6"/>
      <c r="K35" s="13"/>
      <c r="L35" s="6"/>
      <c r="M35" s="41"/>
    </row>
    <row r="36" ht="12.75" customHeight="1">
      <c r="A36" s="6"/>
      <c r="B36" s="6"/>
      <c r="C36" s="6"/>
      <c r="D36" s="6"/>
      <c r="E36" s="6"/>
      <c r="F36" s="6"/>
      <c r="G36" s="6"/>
      <c r="H36" s="6"/>
      <c r="I36" s="30"/>
      <c r="J36" s="6"/>
      <c r="K36" s="13"/>
      <c r="L36" s="6"/>
      <c r="M36" s="38" t="s">
        <v>22</v>
      </c>
    </row>
    <row r="37" ht="12.75" customHeight="1">
      <c r="A37" s="17">
        <f>DATE($A$1,4,1)</f>
        <v>45383</v>
      </c>
      <c r="B37" s="18"/>
      <c r="C37" s="18"/>
      <c r="D37" s="18"/>
      <c r="E37" s="18"/>
      <c r="F37" s="18"/>
      <c r="G37" s="18"/>
      <c r="H37" s="6"/>
      <c r="I37" s="19" t="str">
        <f>TEXT(A37,"mmmm")</f>
        <v>April</v>
      </c>
      <c r="J37" s="20"/>
      <c r="K37" s="21"/>
      <c r="L37" s="6"/>
      <c r="M37" s="41"/>
    </row>
    <row r="38" ht="12.75" customHeight="1">
      <c r="A38" s="23" t="str">
        <f>CHOOSE(1+MOD($M$19+1-2,7),"Su","M","Tu","W","Th","F","Sa")</f>
        <v>Su</v>
      </c>
      <c r="B38" s="24" t="str">
        <f>CHOOSE(1+MOD($M$19+2-2,7),"Su","M","Tu","W","Th","F","Sa")</f>
        <v>M</v>
      </c>
      <c r="C38" s="24" t="str">
        <f>CHOOSE(1+MOD($M$19+3-2,7),"Su","M","Tu","W","Th","F","Sa")</f>
        <v>Tu</v>
      </c>
      <c r="D38" s="24" t="str">
        <f>CHOOSE(1+MOD($M$19+4-2,7),"Su","M","Tu","W","Th","F","Sa")</f>
        <v>W</v>
      </c>
      <c r="E38" s="24" t="str">
        <f>CHOOSE(1+MOD($M$19+5-2,7),"Su","M","Tu","W","Th","F","Sa")</f>
        <v>Th</v>
      </c>
      <c r="F38" s="24" t="str">
        <f>CHOOSE(1+MOD($M$19+6-2,7),"Su","M","Tu","W","Th","F","Sa")</f>
        <v>F</v>
      </c>
      <c r="G38" s="25" t="str">
        <f>CHOOSE(1+MOD($M$19+7-2,7),"Su","M","Tu","W","Th","F","Sa")</f>
        <v>Sa</v>
      </c>
      <c r="H38" s="6"/>
      <c r="I38" s="30">
        <v>45383.0</v>
      </c>
      <c r="J38" s="6" t="s">
        <v>26</v>
      </c>
      <c r="K38" s="13" t="s">
        <v>11</v>
      </c>
      <c r="L38" s="6"/>
      <c r="M38" s="41"/>
    </row>
    <row r="39" ht="12.75" customHeight="1">
      <c r="A39" s="28" t="str">
        <f>IF(WEEKDAY(A37,1)=$M$19,A37,"")</f>
        <v/>
      </c>
      <c r="B39" s="28">
        <f>IF(A39="",IF(WEEKDAY(A37,1)=MOD($M$19,7)+1,A37,""),A39+1)</f>
        <v>45383</v>
      </c>
      <c r="C39" s="28">
        <f>IF(B39="",IF(WEEKDAY(A37,1)=MOD($M$19+1,7)+1,A37,""),B39+1)</f>
        <v>45384</v>
      </c>
      <c r="D39" s="28">
        <f>IF(C39="",IF(WEEKDAY(A37,1)=MOD($M$19+2,7)+1,A37,""),C39+1)</f>
        <v>45385</v>
      </c>
      <c r="E39" s="28">
        <f>IF(D39="",IF(WEEKDAY(A37,1)=MOD($M$19+3,7)+1,A37,""),D39+1)</f>
        <v>45386</v>
      </c>
      <c r="F39" s="28">
        <f>IF(E39="",IF(WEEKDAY(A37,1)=MOD($M$19+4,7)+1,A37,""),E39+1)</f>
        <v>45387</v>
      </c>
      <c r="G39" s="28">
        <f>IF(F39="",IF(WEEKDAY(A37,1)=MOD($M$19+5,7)+1,A37,""),F39+1)</f>
        <v>45388</v>
      </c>
      <c r="H39" s="6"/>
      <c r="I39" s="30">
        <v>45388.0</v>
      </c>
      <c r="J39" s="6" t="s">
        <v>27</v>
      </c>
      <c r="K39" s="13" t="s">
        <v>11</v>
      </c>
      <c r="L39" s="6"/>
      <c r="M39" s="39"/>
    </row>
    <row r="40" ht="12.75" customHeight="1">
      <c r="A40" s="28">
        <f t="shared" ref="A40:A44" si="20">IF(G39="","",IF(MONTH(G39+1)&lt;&gt;MONTH(G39),"",G39+1))</f>
        <v>45389</v>
      </c>
      <c r="B40" s="28">
        <f t="shared" ref="B40:G40" si="19">IF(A40="","",IF(MONTH(A40+1)&lt;&gt;MONTH(A40),"",A40+1))</f>
        <v>45390</v>
      </c>
      <c r="C40" s="28">
        <f t="shared" si="19"/>
        <v>45391</v>
      </c>
      <c r="D40" s="28">
        <f t="shared" si="19"/>
        <v>45392</v>
      </c>
      <c r="E40" s="28">
        <f t="shared" si="19"/>
        <v>45393</v>
      </c>
      <c r="F40" s="28">
        <f t="shared" si="19"/>
        <v>45394</v>
      </c>
      <c r="G40" s="28">
        <f t="shared" si="19"/>
        <v>45395</v>
      </c>
      <c r="H40" s="6"/>
      <c r="I40" s="30">
        <v>45389.0</v>
      </c>
      <c r="J40" s="6" t="s">
        <v>28</v>
      </c>
      <c r="K40" s="13" t="s">
        <v>11</v>
      </c>
      <c r="L40" s="6"/>
      <c r="M40" s="39"/>
    </row>
    <row r="41" ht="12.75" customHeight="1">
      <c r="A41" s="28">
        <f t="shared" si="20"/>
        <v>45396</v>
      </c>
      <c r="B41" s="28">
        <f t="shared" ref="B41:G41" si="21">IF(A41="","",IF(MONTH(A41+1)&lt;&gt;MONTH(A41),"",A41+1))</f>
        <v>45397</v>
      </c>
      <c r="C41" s="28">
        <f t="shared" si="21"/>
        <v>45398</v>
      </c>
      <c r="D41" s="28">
        <f t="shared" si="21"/>
        <v>45399</v>
      </c>
      <c r="E41" s="28">
        <f t="shared" si="21"/>
        <v>45400</v>
      </c>
      <c r="F41" s="28">
        <f t="shared" si="21"/>
        <v>45401</v>
      </c>
      <c r="G41" s="28">
        <f t="shared" si="21"/>
        <v>45402</v>
      </c>
      <c r="H41" s="6"/>
      <c r="I41" s="30">
        <v>45393.0</v>
      </c>
      <c r="J41" s="6" t="s">
        <v>54</v>
      </c>
      <c r="K41" s="13" t="s">
        <v>11</v>
      </c>
      <c r="L41" s="6"/>
      <c r="M41" s="39"/>
    </row>
    <row r="42" ht="12.75" customHeight="1">
      <c r="A42" s="28">
        <f t="shared" si="20"/>
        <v>45403</v>
      </c>
      <c r="B42" s="28">
        <f t="shared" ref="B42:G42" si="22">IF(A42="","",IF(MONTH(A42+1)&lt;&gt;MONTH(A42),"",A42+1))</f>
        <v>45404</v>
      </c>
      <c r="C42" s="28">
        <f t="shared" si="22"/>
        <v>45405</v>
      </c>
      <c r="D42" s="28">
        <f t="shared" si="22"/>
        <v>45406</v>
      </c>
      <c r="E42" s="28">
        <f t="shared" si="22"/>
        <v>45407</v>
      </c>
      <c r="F42" s="28">
        <f t="shared" si="22"/>
        <v>45408</v>
      </c>
      <c r="G42" s="28">
        <f t="shared" si="22"/>
        <v>45409</v>
      </c>
      <c r="H42" s="6"/>
      <c r="I42" s="30">
        <v>45394.0</v>
      </c>
      <c r="J42" s="6" t="s">
        <v>30</v>
      </c>
      <c r="K42" s="13" t="s">
        <v>11</v>
      </c>
      <c r="L42" s="6"/>
      <c r="M42" s="41"/>
    </row>
    <row r="43" ht="12.75" customHeight="1">
      <c r="A43" s="28">
        <f t="shared" si="20"/>
        <v>45410</v>
      </c>
      <c r="B43" s="28">
        <f t="shared" ref="B43:G43" si="23">IF(A43="","",IF(MONTH(A43+1)&lt;&gt;MONTH(A43),"",A43+1))</f>
        <v>45411</v>
      </c>
      <c r="C43" s="28">
        <f t="shared" si="23"/>
        <v>45412</v>
      </c>
      <c r="D43" s="28" t="str">
        <f t="shared" si="23"/>
        <v/>
      </c>
      <c r="E43" s="28" t="str">
        <f t="shared" si="23"/>
        <v/>
      </c>
      <c r="F43" s="28" t="str">
        <f t="shared" si="23"/>
        <v/>
      </c>
      <c r="G43" s="28" t="str">
        <f t="shared" si="23"/>
        <v/>
      </c>
      <c r="H43" s="6"/>
      <c r="I43" s="30">
        <v>45396.0</v>
      </c>
      <c r="J43" s="6" t="s">
        <v>6</v>
      </c>
      <c r="K43" s="13" t="s">
        <v>7</v>
      </c>
      <c r="L43" s="6"/>
      <c r="M43" s="41"/>
    </row>
    <row r="44" ht="12.75" customHeight="1">
      <c r="A44" s="28" t="str">
        <f t="shared" si="20"/>
        <v/>
      </c>
      <c r="B44" s="28" t="str">
        <f t="shared" ref="B44:G44" si="24">IF(A44="","",IF(MONTH(A44+1)&lt;&gt;MONTH(A44),"",A44+1))</f>
        <v/>
      </c>
      <c r="C44" s="28" t="str">
        <f t="shared" si="24"/>
        <v/>
      </c>
      <c r="D44" s="28" t="str">
        <f t="shared" si="24"/>
        <v/>
      </c>
      <c r="E44" s="28" t="str">
        <f t="shared" si="24"/>
        <v/>
      </c>
      <c r="F44" s="28" t="str">
        <f t="shared" si="24"/>
        <v/>
      </c>
      <c r="G44" s="28" t="str">
        <f t="shared" si="24"/>
        <v/>
      </c>
      <c r="H44" s="6"/>
      <c r="I44" s="30">
        <v>45400.0</v>
      </c>
      <c r="J44" s="6" t="s">
        <v>34</v>
      </c>
      <c r="K44" s="13" t="s">
        <v>11</v>
      </c>
      <c r="L44" s="6"/>
      <c r="M44" s="41"/>
    </row>
    <row r="45" ht="12.75" customHeight="1">
      <c r="A45" s="6"/>
      <c r="B45" s="6"/>
      <c r="C45" s="6"/>
      <c r="D45" s="6"/>
      <c r="E45" s="6"/>
      <c r="F45" s="6"/>
      <c r="G45" s="6"/>
      <c r="H45" s="6"/>
      <c r="I45" s="30">
        <v>45400.0</v>
      </c>
      <c r="J45" s="6" t="s">
        <v>35</v>
      </c>
      <c r="K45" s="13" t="s">
        <v>11</v>
      </c>
      <c r="L45" s="6"/>
      <c r="M45" s="41"/>
    </row>
    <row r="46" ht="12.75" customHeight="1">
      <c r="A46" s="6"/>
      <c r="B46" s="6"/>
      <c r="C46" s="6"/>
      <c r="D46" s="6"/>
      <c r="E46" s="6"/>
      <c r="F46" s="6"/>
      <c r="G46" s="6"/>
      <c r="H46" s="6"/>
      <c r="L46" s="6"/>
      <c r="M46" s="38" t="s">
        <v>22</v>
      </c>
    </row>
    <row r="47" ht="12.75" customHeight="1">
      <c r="A47" s="45"/>
      <c r="B47" s="45"/>
      <c r="C47" s="45"/>
      <c r="D47" s="45"/>
      <c r="E47" s="45"/>
      <c r="F47" s="45"/>
      <c r="G47" s="45"/>
      <c r="H47" s="46"/>
      <c r="I47" s="58" t="s">
        <v>55</v>
      </c>
      <c r="J47" s="46"/>
      <c r="K47" s="59"/>
      <c r="L47" s="46"/>
      <c r="M47" s="47"/>
    </row>
    <row r="48" ht="12.75" customHeight="1">
      <c r="A48" s="45"/>
      <c r="B48" s="45"/>
      <c r="C48" s="45"/>
      <c r="D48" s="45"/>
      <c r="E48" s="45"/>
      <c r="F48" s="45"/>
      <c r="G48" s="45"/>
      <c r="H48" s="46"/>
      <c r="I48" s="60"/>
      <c r="J48" s="46"/>
      <c r="K48" s="59"/>
      <c r="L48" s="46"/>
      <c r="M48" s="47"/>
    </row>
    <row r="49" ht="12.75" customHeight="1">
      <c r="A49" s="17">
        <f>DATE($A$1,5,1)</f>
        <v>45413</v>
      </c>
      <c r="B49" s="18"/>
      <c r="C49" s="18"/>
      <c r="D49" s="18"/>
      <c r="E49" s="18"/>
      <c r="F49" s="18"/>
      <c r="G49" s="18"/>
      <c r="H49" s="6"/>
      <c r="I49" s="19" t="str">
        <f>TEXT(A49,"mmmm")</f>
        <v>May</v>
      </c>
      <c r="J49" s="20"/>
      <c r="K49" s="21"/>
      <c r="L49" s="6"/>
      <c r="M49" s="41"/>
    </row>
    <row r="50" ht="12.75" customHeight="1">
      <c r="A50" s="23" t="str">
        <f>CHOOSE(1+MOD($M$19+1-2,7),"Su","M","Tu","W","Th","F","Sa")</f>
        <v>Su</v>
      </c>
      <c r="B50" s="24" t="str">
        <f>CHOOSE(1+MOD($M$19+2-2,7),"Su","M","Tu","W","Th","F","Sa")</f>
        <v>M</v>
      </c>
      <c r="C50" s="24" t="str">
        <f>CHOOSE(1+MOD($M$19+3-2,7),"Su","M","Tu","W","Th","F","Sa")</f>
        <v>Tu</v>
      </c>
      <c r="D50" s="24" t="str">
        <f>CHOOSE(1+MOD($M$19+4-2,7),"Su","M","Tu","W","Th","F","Sa")</f>
        <v>W</v>
      </c>
      <c r="E50" s="24" t="str">
        <f>CHOOSE(1+MOD($M$19+5-2,7),"Su","M","Tu","W","Th","F","Sa")</f>
        <v>Th</v>
      </c>
      <c r="F50" s="24" t="str">
        <f>CHOOSE(1+MOD($M$19+6-2,7),"Su","M","Tu","W","Th","F","Sa")</f>
        <v>F</v>
      </c>
      <c r="G50" s="25" t="str">
        <f>CHOOSE(1+MOD($M$19+7-2,7),"Su","M","Tu","W","Th","F","Sa")</f>
        <v>Sa</v>
      </c>
      <c r="H50" s="6"/>
      <c r="I50" s="30">
        <v>45416.0</v>
      </c>
      <c r="J50" s="6" t="s">
        <v>31</v>
      </c>
      <c r="K50" s="13" t="s">
        <v>11</v>
      </c>
      <c r="L50" s="6"/>
      <c r="M50" s="41"/>
    </row>
    <row r="51" ht="12.75" customHeight="1">
      <c r="A51" s="28" t="str">
        <f>IF(WEEKDAY(A49,1)=$M$19,A49,"")</f>
        <v/>
      </c>
      <c r="B51" s="28" t="str">
        <f>IF(A51="",IF(WEEKDAY(A49,1)=MOD($M$19,7)+1,A49,""),A51+1)</f>
        <v/>
      </c>
      <c r="C51" s="28" t="str">
        <f>IF(B51="",IF(WEEKDAY(A49,1)=MOD($M$19+1,7)+1,A49,""),B51+1)</f>
        <v/>
      </c>
      <c r="D51" s="28">
        <f>IF(C51="",IF(WEEKDAY(A49,1)=MOD($M$19+2,7)+1,A49,""),C51+1)</f>
        <v>45413</v>
      </c>
      <c r="E51" s="28">
        <f>IF(D51="",IF(WEEKDAY(A49,1)=MOD($M$19+3,7)+1,A49,""),D51+1)</f>
        <v>45414</v>
      </c>
      <c r="F51" s="28">
        <f>IF(E51="",IF(WEEKDAY(A49,1)=MOD($M$19+4,7)+1,A49,""),E51+1)</f>
        <v>45415</v>
      </c>
      <c r="G51" s="28">
        <f>IF(F51="",IF(WEEKDAY(A49,1)=MOD($M$19+5,7)+1,A49,""),F51+1)</f>
        <v>45416</v>
      </c>
      <c r="H51" s="6"/>
      <c r="I51" s="30">
        <v>45417.0</v>
      </c>
      <c r="J51" s="6" t="s">
        <v>32</v>
      </c>
      <c r="K51" s="13" t="s">
        <v>11</v>
      </c>
      <c r="L51" s="6"/>
      <c r="M51" s="41"/>
    </row>
    <row r="52" ht="12.75" customHeight="1">
      <c r="A52" s="28">
        <f t="shared" ref="A52:A56" si="26">IF(G51="","",IF(MONTH(G51+1)&lt;&gt;MONTH(G51),"",G51+1))</f>
        <v>45417</v>
      </c>
      <c r="B52" s="28">
        <f t="shared" ref="B52:G52" si="25">IF(A52="","",IF(MONTH(A52+1)&lt;&gt;MONTH(A52),"",A52+1))</f>
        <v>45418</v>
      </c>
      <c r="C52" s="28">
        <f t="shared" si="25"/>
        <v>45419</v>
      </c>
      <c r="D52" s="28">
        <f t="shared" si="25"/>
        <v>45420</v>
      </c>
      <c r="E52" s="28">
        <f t="shared" si="25"/>
        <v>45421</v>
      </c>
      <c r="F52" s="28">
        <f t="shared" si="25"/>
        <v>45422</v>
      </c>
      <c r="G52" s="28">
        <f t="shared" si="25"/>
        <v>45423</v>
      </c>
      <c r="H52" s="6"/>
      <c r="I52" s="30">
        <v>45424.0</v>
      </c>
      <c r="J52" s="6" t="s">
        <v>37</v>
      </c>
      <c r="K52" s="13" t="s">
        <v>8</v>
      </c>
      <c r="L52" s="6"/>
      <c r="M52" s="41"/>
    </row>
    <row r="53" ht="12.75" customHeight="1">
      <c r="A53" s="28">
        <f t="shared" si="26"/>
        <v>45424</v>
      </c>
      <c r="B53" s="28">
        <f t="shared" ref="B53:G53" si="27">IF(A53="","",IF(MONTH(A53+1)&lt;&gt;MONTH(A53),"",A53+1))</f>
        <v>45425</v>
      </c>
      <c r="C53" s="28">
        <f t="shared" si="27"/>
        <v>45426</v>
      </c>
      <c r="D53" s="28">
        <f t="shared" si="27"/>
        <v>45427</v>
      </c>
      <c r="E53" s="28">
        <f t="shared" si="27"/>
        <v>45428</v>
      </c>
      <c r="F53" s="28">
        <f t="shared" si="27"/>
        <v>45429</v>
      </c>
      <c r="G53" s="28">
        <f t="shared" si="27"/>
        <v>45430</v>
      </c>
      <c r="H53" s="6"/>
      <c r="I53" s="30">
        <v>45428.0</v>
      </c>
      <c r="J53" s="6" t="s">
        <v>38</v>
      </c>
      <c r="K53" s="13" t="s">
        <v>11</v>
      </c>
      <c r="L53" s="6"/>
      <c r="M53" s="41"/>
    </row>
    <row r="54" ht="12.75" customHeight="1">
      <c r="A54" s="28">
        <f t="shared" si="26"/>
        <v>45431</v>
      </c>
      <c r="B54" s="28">
        <f t="shared" ref="B54:G54" si="28">IF(A54="","",IF(MONTH(A54+1)&lt;&gt;MONTH(A54),"",A54+1))</f>
        <v>45432</v>
      </c>
      <c r="C54" s="28">
        <f t="shared" si="28"/>
        <v>45433</v>
      </c>
      <c r="D54" s="28">
        <f t="shared" si="28"/>
        <v>45434</v>
      </c>
      <c r="E54" s="28">
        <f t="shared" si="28"/>
        <v>45435</v>
      </c>
      <c r="F54" s="28">
        <f t="shared" si="28"/>
        <v>45436</v>
      </c>
      <c r="G54" s="28">
        <f t="shared" si="28"/>
        <v>45437</v>
      </c>
      <c r="H54" s="6"/>
      <c r="I54" s="30">
        <v>45429.0</v>
      </c>
      <c r="J54" s="6" t="s">
        <v>38</v>
      </c>
      <c r="K54" s="13" t="s">
        <v>11</v>
      </c>
      <c r="L54" s="6"/>
      <c r="M54" s="41"/>
    </row>
    <row r="55" ht="12.75" customHeight="1">
      <c r="A55" s="28">
        <f t="shared" si="26"/>
        <v>45438</v>
      </c>
      <c r="B55" s="28">
        <f t="shared" ref="B55:G55" si="29">IF(A55="","",IF(MONTH(A55+1)&lt;&gt;MONTH(A55),"",A55+1))</f>
        <v>45439</v>
      </c>
      <c r="C55" s="28">
        <f t="shared" si="29"/>
        <v>45440</v>
      </c>
      <c r="D55" s="28">
        <f t="shared" si="29"/>
        <v>45441</v>
      </c>
      <c r="E55" s="28">
        <f t="shared" si="29"/>
        <v>45442</v>
      </c>
      <c r="F55" s="28">
        <f t="shared" si="29"/>
        <v>45443</v>
      </c>
      <c r="G55" s="28" t="str">
        <f t="shared" si="29"/>
        <v/>
      </c>
      <c r="H55" s="6"/>
      <c r="I55" s="30">
        <v>45430.0</v>
      </c>
      <c r="J55" s="6" t="s">
        <v>38</v>
      </c>
      <c r="K55" s="13" t="s">
        <v>11</v>
      </c>
      <c r="L55" s="6"/>
      <c r="M55" s="41"/>
    </row>
    <row r="56" ht="12.75" customHeight="1">
      <c r="A56" s="28" t="str">
        <f t="shared" si="26"/>
        <v/>
      </c>
      <c r="B56" s="28" t="str">
        <f t="shared" ref="B56:G56" si="30">IF(A56="","",IF(MONTH(A56+1)&lt;&gt;MONTH(A56),"",A56+1))</f>
        <v/>
      </c>
      <c r="C56" s="28" t="str">
        <f t="shared" si="30"/>
        <v/>
      </c>
      <c r="D56" s="28" t="str">
        <f t="shared" si="30"/>
        <v/>
      </c>
      <c r="E56" s="28" t="str">
        <f t="shared" si="30"/>
        <v/>
      </c>
      <c r="F56" s="28" t="str">
        <f t="shared" si="30"/>
        <v/>
      </c>
      <c r="G56" s="28" t="str">
        <f t="shared" si="30"/>
        <v/>
      </c>
      <c r="H56" s="6"/>
      <c r="I56" s="30">
        <v>45434.0</v>
      </c>
      <c r="J56" s="6" t="s">
        <v>6</v>
      </c>
      <c r="K56" s="13" t="s">
        <v>7</v>
      </c>
      <c r="L56" s="6"/>
      <c r="M56" s="41"/>
    </row>
    <row r="57" ht="12.75" customHeight="1">
      <c r="A57" s="6"/>
      <c r="B57" s="6"/>
      <c r="C57" s="6"/>
      <c r="D57" s="6"/>
      <c r="E57" s="6"/>
      <c r="F57" s="6"/>
      <c r="G57" s="6"/>
      <c r="H57" s="6"/>
      <c r="L57" s="6"/>
      <c r="M57" s="41"/>
    </row>
    <row r="58" ht="12.75" customHeight="1">
      <c r="A58" s="6"/>
      <c r="B58" s="6"/>
      <c r="C58" s="6"/>
      <c r="D58" s="6"/>
      <c r="E58" s="6"/>
      <c r="F58" s="6"/>
      <c r="G58" s="6"/>
      <c r="H58" s="6"/>
      <c r="I58" s="30"/>
      <c r="J58" s="6"/>
      <c r="K58" s="13"/>
      <c r="L58" s="6"/>
      <c r="M58" s="38" t="s">
        <v>22</v>
      </c>
    </row>
    <row r="59" ht="12.75" customHeight="1">
      <c r="A59" s="17">
        <f>DATE($A$1,6,1)</f>
        <v>45444</v>
      </c>
      <c r="B59" s="18"/>
      <c r="C59" s="18"/>
      <c r="D59" s="18"/>
      <c r="E59" s="18"/>
      <c r="F59" s="18"/>
      <c r="G59" s="18"/>
      <c r="H59" s="6"/>
      <c r="I59" s="19" t="str">
        <f>TEXT(A59,"mmmm")</f>
        <v>June</v>
      </c>
      <c r="J59" s="20"/>
      <c r="K59" s="21"/>
      <c r="L59" s="6"/>
      <c r="M59" s="41"/>
    </row>
    <row r="60" ht="12.75" customHeight="1">
      <c r="A60" s="23" t="str">
        <f>CHOOSE(1+MOD($M$19+1-2,7),"Su","M","Tu","W","Th","F","Sa")</f>
        <v>Su</v>
      </c>
      <c r="B60" s="24" t="str">
        <f>CHOOSE(1+MOD($M$19+2-2,7),"Su","M","Tu","W","Th","F","Sa")</f>
        <v>M</v>
      </c>
      <c r="C60" s="24" t="str">
        <f>CHOOSE(1+MOD($M$19+3-2,7),"Su","M","Tu","W","Th","F","Sa")</f>
        <v>Tu</v>
      </c>
      <c r="D60" s="24" t="str">
        <f>CHOOSE(1+MOD($M$19+4-2,7),"Su","M","Tu","W","Th","F","Sa")</f>
        <v>W</v>
      </c>
      <c r="E60" s="24" t="str">
        <f>CHOOSE(1+MOD($M$19+5-2,7),"Su","M","Tu","W","Th","F","Sa")</f>
        <v>Th</v>
      </c>
      <c r="F60" s="24" t="str">
        <f>CHOOSE(1+MOD($M$19+6-2,7),"Su","M","Tu","W","Th","F","Sa")</f>
        <v>F</v>
      </c>
      <c r="G60" s="25" t="str">
        <f>CHOOSE(1+MOD($M$19+7-2,7),"Su","M","Tu","W","Th","F","Sa")</f>
        <v>Sa</v>
      </c>
      <c r="H60" s="6"/>
      <c r="I60" s="30">
        <v>45443.0</v>
      </c>
      <c r="J60" s="6" t="s">
        <v>40</v>
      </c>
      <c r="K60" s="13" t="s">
        <v>11</v>
      </c>
      <c r="L60" s="6"/>
      <c r="M60" s="41"/>
    </row>
    <row r="61" ht="12.75" customHeight="1">
      <c r="A61" s="28" t="str">
        <f>IF(WEEKDAY(A59,1)=$M$19,A59,"")</f>
        <v/>
      </c>
      <c r="B61" s="28" t="str">
        <f>IF(A61="",IF(WEEKDAY(A59,1)=MOD($M$19,7)+1,A59,""),A61+1)</f>
        <v/>
      </c>
      <c r="C61" s="28" t="str">
        <f>IF(B61="",IF(WEEKDAY(A59,1)=MOD($M$19+1,7)+1,A59,""),B61+1)</f>
        <v/>
      </c>
      <c r="D61" s="28" t="str">
        <f>IF(C61="",IF(WEEKDAY(A59,1)=MOD($M$19+2,7)+1,A59,""),C61+1)</f>
        <v/>
      </c>
      <c r="E61" s="28" t="str">
        <f>IF(D61="",IF(WEEKDAY(A59,1)=MOD($M$19+3,7)+1,A59,""),D61+1)</f>
        <v/>
      </c>
      <c r="F61" s="28" t="str">
        <f>IF(E61="",IF(WEEKDAY(A59,1)=MOD($M$19+4,7)+1,A59,""),E61+1)</f>
        <v/>
      </c>
      <c r="G61" s="28">
        <f>IF(F61="",IF(WEEKDAY(A59,1)=MOD($M$19+5,7)+1,A59,""),F61+1)</f>
        <v>45444</v>
      </c>
      <c r="H61" s="6"/>
      <c r="I61" s="30">
        <v>45444.0</v>
      </c>
      <c r="J61" s="6" t="s">
        <v>56</v>
      </c>
      <c r="K61" s="13" t="s">
        <v>11</v>
      </c>
      <c r="L61" s="6"/>
      <c r="M61" s="41"/>
    </row>
    <row r="62" ht="12.75" customHeight="1">
      <c r="A62" s="28">
        <f t="shared" ref="A62:A66" si="32">IF(G61="","",IF(MONTH(G61+1)&lt;&gt;MONTH(G61),"",G61+1))</f>
        <v>45445</v>
      </c>
      <c r="B62" s="28">
        <f t="shared" ref="B62:G62" si="31">IF(A62="","",IF(MONTH(A62+1)&lt;&gt;MONTH(A62),"",A62+1))</f>
        <v>45446</v>
      </c>
      <c r="C62" s="28">
        <f t="shared" si="31"/>
        <v>45447</v>
      </c>
      <c r="D62" s="28">
        <f t="shared" si="31"/>
        <v>45448</v>
      </c>
      <c r="E62" s="28">
        <f t="shared" si="31"/>
        <v>45449</v>
      </c>
      <c r="F62" s="28">
        <f t="shared" si="31"/>
        <v>45450</v>
      </c>
      <c r="G62" s="28">
        <f t="shared" si="31"/>
        <v>45451</v>
      </c>
      <c r="H62" s="6"/>
      <c r="I62" s="30">
        <v>45446.0</v>
      </c>
      <c r="J62" s="6" t="s">
        <v>42</v>
      </c>
      <c r="K62" s="13" t="s">
        <v>11</v>
      </c>
      <c r="L62" s="6"/>
      <c r="M62" s="41"/>
    </row>
    <row r="63" ht="12.75" customHeight="1">
      <c r="A63" s="28">
        <f t="shared" si="32"/>
        <v>45452</v>
      </c>
      <c r="B63" s="28">
        <f t="shared" ref="B63:G63" si="33">IF(A63="","",IF(MONTH(A63+1)&lt;&gt;MONTH(A63),"",A63+1))</f>
        <v>45453</v>
      </c>
      <c r="C63" s="28">
        <f t="shared" si="33"/>
        <v>45454</v>
      </c>
      <c r="D63" s="28">
        <f t="shared" si="33"/>
        <v>45455</v>
      </c>
      <c r="E63" s="28">
        <f t="shared" si="33"/>
        <v>45456</v>
      </c>
      <c r="F63" s="28">
        <f t="shared" si="33"/>
        <v>45457</v>
      </c>
      <c r="G63" s="28">
        <f t="shared" si="33"/>
        <v>45458</v>
      </c>
      <c r="H63" s="6"/>
      <c r="I63" s="30">
        <v>45447.0</v>
      </c>
      <c r="J63" s="6" t="s">
        <v>43</v>
      </c>
      <c r="K63" s="13" t="s">
        <v>11</v>
      </c>
      <c r="L63" s="6"/>
      <c r="M63" s="41"/>
    </row>
    <row r="64" ht="12.75" customHeight="1">
      <c r="A64" s="28">
        <f t="shared" si="32"/>
        <v>45459</v>
      </c>
      <c r="B64" s="28">
        <f t="shared" ref="B64:G64" si="34">IF(A64="","",IF(MONTH(A64+1)&lt;&gt;MONTH(A64),"",A64+1))</f>
        <v>45460</v>
      </c>
      <c r="C64" s="28">
        <f t="shared" si="34"/>
        <v>45461</v>
      </c>
      <c r="D64" s="28">
        <f t="shared" si="34"/>
        <v>45462</v>
      </c>
      <c r="E64" s="28">
        <f t="shared" si="34"/>
        <v>45463</v>
      </c>
      <c r="F64" s="28">
        <f t="shared" si="34"/>
        <v>45464</v>
      </c>
      <c r="G64" s="28">
        <f t="shared" si="34"/>
        <v>45465</v>
      </c>
      <c r="H64" s="6"/>
      <c r="I64" s="30">
        <v>45454.0</v>
      </c>
      <c r="J64" s="6" t="s">
        <v>6</v>
      </c>
      <c r="K64" s="13" t="s">
        <v>7</v>
      </c>
      <c r="L64" s="6"/>
      <c r="M64" s="41"/>
    </row>
    <row r="65" ht="12.75" customHeight="1">
      <c r="A65" s="28">
        <f t="shared" si="32"/>
        <v>45466</v>
      </c>
      <c r="B65" s="28">
        <f t="shared" ref="B65:G65" si="35">IF(A65="","",IF(MONTH(A65+1)&lt;&gt;MONTH(A65),"",A65+1))</f>
        <v>45467</v>
      </c>
      <c r="C65" s="28">
        <f t="shared" si="35"/>
        <v>45468</v>
      </c>
      <c r="D65" s="28">
        <f t="shared" si="35"/>
        <v>45469</v>
      </c>
      <c r="E65" s="28">
        <f t="shared" si="35"/>
        <v>45470</v>
      </c>
      <c r="F65" s="28">
        <f t="shared" si="35"/>
        <v>45471</v>
      </c>
      <c r="G65" s="28">
        <f t="shared" si="35"/>
        <v>45472</v>
      </c>
      <c r="H65" s="6"/>
      <c r="I65" s="30">
        <v>45457.0</v>
      </c>
      <c r="J65" s="6" t="s">
        <v>57</v>
      </c>
      <c r="K65" s="13" t="s">
        <v>11</v>
      </c>
      <c r="L65" s="6"/>
      <c r="M65" s="41"/>
    </row>
    <row r="66" ht="12.75" customHeight="1">
      <c r="A66" s="28">
        <f t="shared" si="32"/>
        <v>45473</v>
      </c>
      <c r="B66" s="28" t="str">
        <f t="shared" ref="B66:G66" si="36">IF(A66="","",IF(MONTH(A66+1)&lt;&gt;MONTH(A66),"",A66+1))</f>
        <v/>
      </c>
      <c r="C66" s="28" t="str">
        <f t="shared" si="36"/>
        <v/>
      </c>
      <c r="D66" s="28" t="str">
        <f t="shared" si="36"/>
        <v/>
      </c>
      <c r="E66" s="28" t="str">
        <f t="shared" si="36"/>
        <v/>
      </c>
      <c r="F66" s="28" t="str">
        <f t="shared" si="36"/>
        <v/>
      </c>
      <c r="G66" s="28" t="str">
        <f t="shared" si="36"/>
        <v/>
      </c>
      <c r="H66" s="6"/>
      <c r="I66" s="30">
        <v>45465.0</v>
      </c>
      <c r="J66" s="6" t="s">
        <v>48</v>
      </c>
      <c r="K66" s="13" t="s">
        <v>11</v>
      </c>
      <c r="L66" s="6"/>
      <c r="M66" s="41"/>
    </row>
    <row r="67" ht="12.75" customHeight="1">
      <c r="A67" s="6"/>
      <c r="B67" s="6"/>
      <c r="C67" s="6"/>
      <c r="D67" s="6"/>
      <c r="E67" s="6"/>
      <c r="F67" s="6"/>
      <c r="G67" s="6"/>
      <c r="H67" s="6"/>
      <c r="I67" s="30"/>
      <c r="J67" s="6"/>
      <c r="K67" s="13"/>
      <c r="L67" s="6"/>
      <c r="M67" s="41"/>
    </row>
    <row r="68" ht="12.75" customHeight="1">
      <c r="A68" s="6"/>
      <c r="B68" s="6"/>
      <c r="C68" s="6"/>
      <c r="D68" s="6"/>
      <c r="E68" s="6"/>
      <c r="F68" s="6"/>
      <c r="G68" s="6"/>
      <c r="H68" s="6"/>
      <c r="I68" s="30"/>
      <c r="J68" s="6"/>
      <c r="K68" s="13"/>
      <c r="L68" s="6"/>
      <c r="M68" s="38" t="s">
        <v>22</v>
      </c>
    </row>
    <row r="69" ht="12.75" hidden="1" customHeight="1">
      <c r="A69" s="17">
        <f>DATE($A$1,7,1)</f>
        <v>45474</v>
      </c>
      <c r="B69" s="18"/>
      <c r="C69" s="18"/>
      <c r="D69" s="18"/>
      <c r="E69" s="18"/>
      <c r="F69" s="18"/>
      <c r="G69" s="18"/>
      <c r="H69" s="6"/>
      <c r="I69" s="19" t="str">
        <f>TEXT(A69,"mmmm")</f>
        <v>July</v>
      </c>
      <c r="J69" s="20"/>
      <c r="K69" s="21"/>
      <c r="L69" s="6"/>
      <c r="M69" s="41"/>
    </row>
    <row r="70" ht="12.75" hidden="1" customHeight="1">
      <c r="A70" s="23" t="str">
        <f>CHOOSE(1+MOD($M$19+1-2,7),"Su","M","Tu","W","Th","F","Sa")</f>
        <v>Su</v>
      </c>
      <c r="B70" s="24" t="str">
        <f>CHOOSE(1+MOD($M$19+2-2,7),"Su","M","Tu","W","Th","F","Sa")</f>
        <v>M</v>
      </c>
      <c r="C70" s="24" t="str">
        <f>CHOOSE(1+MOD($M$19+3-2,7),"Su","M","Tu","W","Th","F","Sa")</f>
        <v>Tu</v>
      </c>
      <c r="D70" s="24" t="str">
        <f>CHOOSE(1+MOD($M$19+4-2,7),"Su","M","Tu","W","Th","F","Sa")</f>
        <v>W</v>
      </c>
      <c r="E70" s="24" t="str">
        <f>CHOOSE(1+MOD($M$19+5-2,7),"Su","M","Tu","W","Th","F","Sa")</f>
        <v>Th</v>
      </c>
      <c r="F70" s="24" t="str">
        <f>CHOOSE(1+MOD($M$19+6-2,7),"Su","M","Tu","W","Th","F","Sa")</f>
        <v>F</v>
      </c>
      <c r="G70" s="25" t="str">
        <f>CHOOSE(1+MOD($M$19+7-2,7),"Su","M","Tu","W","Th","F","Sa")</f>
        <v>Sa</v>
      </c>
      <c r="H70" s="6"/>
      <c r="I70" s="30">
        <f>DATE(YEAR($A$69),7,4)</f>
        <v>45477</v>
      </c>
      <c r="J70" s="6" t="s">
        <v>6</v>
      </c>
      <c r="K70" s="13" t="s">
        <v>8</v>
      </c>
      <c r="L70" s="6"/>
      <c r="M70" s="41"/>
    </row>
    <row r="71" ht="12.75" hidden="1" customHeight="1">
      <c r="A71" s="28" t="str">
        <f>IF(WEEKDAY(A69,1)=$M$19,A69,"")</f>
        <v/>
      </c>
      <c r="B71" s="28">
        <f>IF(A71="",IF(WEEKDAY(A69,1)=MOD($M$19,7)+1,A69,""),A71+1)</f>
        <v>45474</v>
      </c>
      <c r="C71" s="28">
        <f>IF(B71="",IF(WEEKDAY(A69,1)=MOD($M$19+1,7)+1,A69,""),B71+1)</f>
        <v>45475</v>
      </c>
      <c r="D71" s="28">
        <f>IF(C71="",IF(WEEKDAY(A69,1)=MOD($M$19+2,7)+1,A69,""),C71+1)</f>
        <v>45476</v>
      </c>
      <c r="E71" s="28">
        <f>IF(D71="",IF(WEEKDAY(A69,1)=MOD($M$19+3,7)+1,A69,""),D71+1)</f>
        <v>45477</v>
      </c>
      <c r="F71" s="28">
        <f>IF(E71="",IF(WEEKDAY(A69,1)=MOD($M$19+4,7)+1,A69,""),E71+1)</f>
        <v>45478</v>
      </c>
      <c r="G71" s="28">
        <f>IF(F71="",IF(WEEKDAY(A69,1)=MOD($M$19+5,7)+1,A69,""),F71+1)</f>
        <v>45479</v>
      </c>
      <c r="H71" s="6"/>
      <c r="I71" s="30"/>
      <c r="J71" s="6"/>
      <c r="K71" s="13"/>
      <c r="L71" s="6"/>
      <c r="M71" s="41"/>
    </row>
    <row r="72" ht="12.75" hidden="1" customHeight="1">
      <c r="A72" s="28">
        <f t="shared" ref="A72:A76" si="38">IF(G71="","",IF(MONTH(G71+1)&lt;&gt;MONTH(G71),"",G71+1))</f>
        <v>45480</v>
      </c>
      <c r="B72" s="28">
        <f t="shared" ref="B72:G72" si="37">IF(A72="","",IF(MONTH(A72+1)&lt;&gt;MONTH(A72),"",A72+1))</f>
        <v>45481</v>
      </c>
      <c r="C72" s="28">
        <f t="shared" si="37"/>
        <v>45482</v>
      </c>
      <c r="D72" s="28">
        <f t="shared" si="37"/>
        <v>45483</v>
      </c>
      <c r="E72" s="28">
        <f t="shared" si="37"/>
        <v>45484</v>
      </c>
      <c r="F72" s="28">
        <f t="shared" si="37"/>
        <v>45485</v>
      </c>
      <c r="G72" s="28">
        <f t="shared" si="37"/>
        <v>45486</v>
      </c>
      <c r="H72" s="6"/>
      <c r="I72" s="30"/>
      <c r="J72" s="6"/>
      <c r="K72" s="13"/>
      <c r="L72" s="6"/>
      <c r="M72" s="41"/>
    </row>
    <row r="73" ht="12.75" hidden="1" customHeight="1">
      <c r="A73" s="28">
        <f t="shared" si="38"/>
        <v>45487</v>
      </c>
      <c r="B73" s="28">
        <f t="shared" ref="B73:G73" si="39">IF(A73="","",IF(MONTH(A73+1)&lt;&gt;MONTH(A73),"",A73+1))</f>
        <v>45488</v>
      </c>
      <c r="C73" s="28">
        <f t="shared" si="39"/>
        <v>45489</v>
      </c>
      <c r="D73" s="28">
        <f t="shared" si="39"/>
        <v>45490</v>
      </c>
      <c r="E73" s="28">
        <f t="shared" si="39"/>
        <v>45491</v>
      </c>
      <c r="F73" s="28">
        <f t="shared" si="39"/>
        <v>45492</v>
      </c>
      <c r="G73" s="28">
        <f t="shared" si="39"/>
        <v>45493</v>
      </c>
      <c r="H73" s="6"/>
      <c r="I73" s="30"/>
      <c r="J73" s="6"/>
      <c r="K73" s="13"/>
      <c r="L73" s="6"/>
      <c r="M73" s="41"/>
    </row>
    <row r="74" ht="12.75" hidden="1" customHeight="1">
      <c r="A74" s="28">
        <f t="shared" si="38"/>
        <v>45494</v>
      </c>
      <c r="B74" s="28">
        <f t="shared" ref="B74:G74" si="40">IF(A74="","",IF(MONTH(A74+1)&lt;&gt;MONTH(A74),"",A74+1))</f>
        <v>45495</v>
      </c>
      <c r="C74" s="28">
        <f t="shared" si="40"/>
        <v>45496</v>
      </c>
      <c r="D74" s="28">
        <f t="shared" si="40"/>
        <v>45497</v>
      </c>
      <c r="E74" s="28">
        <f t="shared" si="40"/>
        <v>45498</v>
      </c>
      <c r="F74" s="28">
        <f t="shared" si="40"/>
        <v>45499</v>
      </c>
      <c r="G74" s="28">
        <f t="shared" si="40"/>
        <v>45500</v>
      </c>
      <c r="H74" s="6"/>
      <c r="I74" s="30"/>
      <c r="J74" s="6"/>
      <c r="K74" s="13"/>
      <c r="L74" s="6"/>
      <c r="M74" s="41"/>
    </row>
    <row r="75" ht="12.75" hidden="1" customHeight="1">
      <c r="A75" s="28">
        <f t="shared" si="38"/>
        <v>45501</v>
      </c>
      <c r="B75" s="28">
        <f t="shared" ref="B75:G75" si="41">IF(A75="","",IF(MONTH(A75+1)&lt;&gt;MONTH(A75),"",A75+1))</f>
        <v>45502</v>
      </c>
      <c r="C75" s="28">
        <f t="shared" si="41"/>
        <v>45503</v>
      </c>
      <c r="D75" s="28">
        <f t="shared" si="41"/>
        <v>45504</v>
      </c>
      <c r="E75" s="28" t="str">
        <f t="shared" si="41"/>
        <v/>
      </c>
      <c r="F75" s="28" t="str">
        <f t="shared" si="41"/>
        <v/>
      </c>
      <c r="G75" s="28" t="str">
        <f t="shared" si="41"/>
        <v/>
      </c>
      <c r="H75" s="6"/>
      <c r="I75" s="30"/>
      <c r="J75" s="6"/>
      <c r="K75" s="13"/>
      <c r="L75" s="6"/>
      <c r="M75" s="41"/>
    </row>
    <row r="76" ht="12.75" hidden="1" customHeight="1">
      <c r="A76" s="28" t="str">
        <f t="shared" si="38"/>
        <v/>
      </c>
      <c r="B76" s="28" t="str">
        <f t="shared" ref="B76:G76" si="42">IF(A76="","",IF(MONTH(A76+1)&lt;&gt;MONTH(A76),"",A76+1))</f>
        <v/>
      </c>
      <c r="C76" s="28" t="str">
        <f t="shared" si="42"/>
        <v/>
      </c>
      <c r="D76" s="28" t="str">
        <f t="shared" si="42"/>
        <v/>
      </c>
      <c r="E76" s="28" t="str">
        <f t="shared" si="42"/>
        <v/>
      </c>
      <c r="F76" s="28" t="str">
        <f t="shared" si="42"/>
        <v/>
      </c>
      <c r="G76" s="28" t="str">
        <f t="shared" si="42"/>
        <v/>
      </c>
      <c r="H76" s="6"/>
      <c r="I76" s="30"/>
      <c r="J76" s="6"/>
      <c r="K76" s="13"/>
      <c r="L76" s="6"/>
      <c r="M76" s="41"/>
    </row>
    <row r="77" ht="12.75" hidden="1" customHeight="1">
      <c r="A77" s="6"/>
      <c r="B77" s="6"/>
      <c r="C77" s="6"/>
      <c r="D77" s="6"/>
      <c r="E77" s="6"/>
      <c r="F77" s="6"/>
      <c r="G77" s="6"/>
      <c r="H77" s="6"/>
      <c r="I77" s="30"/>
      <c r="J77" s="6"/>
      <c r="K77" s="13"/>
      <c r="L77" s="6"/>
      <c r="M77" s="41"/>
    </row>
    <row r="78" ht="12.75" hidden="1" customHeight="1">
      <c r="A78" s="6"/>
      <c r="B78" s="6"/>
      <c r="C78" s="6"/>
      <c r="D78" s="6"/>
      <c r="E78" s="6"/>
      <c r="F78" s="6"/>
      <c r="G78" s="6"/>
      <c r="H78" s="6"/>
      <c r="I78" s="30"/>
      <c r="J78" s="6"/>
      <c r="K78" s="13"/>
      <c r="L78" s="6"/>
      <c r="M78" s="38" t="s">
        <v>22</v>
      </c>
    </row>
    <row r="79" ht="12.75" hidden="1" customHeight="1">
      <c r="A79" s="53">
        <f>DATE($A$1,8,1)</f>
        <v>45505</v>
      </c>
      <c r="B79" s="18"/>
      <c r="C79" s="18"/>
      <c r="D79" s="18"/>
      <c r="E79" s="18"/>
      <c r="F79" s="18"/>
      <c r="G79" s="18"/>
      <c r="H79" s="6"/>
      <c r="I79" s="19" t="str">
        <f>TEXT(A79,"mmmm")</f>
        <v>August</v>
      </c>
      <c r="J79" s="20"/>
      <c r="K79" s="21"/>
      <c r="L79" s="6"/>
      <c r="M79" s="41"/>
    </row>
    <row r="80" ht="12.75" hidden="1" customHeight="1">
      <c r="A80" s="23" t="str">
        <f>CHOOSE(1+MOD($M$19+1-2,7),"Su","M","Tu","W","Th","F","Sa")</f>
        <v>Su</v>
      </c>
      <c r="B80" s="24" t="str">
        <f>CHOOSE(1+MOD($M$19+2-2,7),"Su","M","Tu","W","Th","F","Sa")</f>
        <v>M</v>
      </c>
      <c r="C80" s="24" t="str">
        <f>CHOOSE(1+MOD($M$19+3-2,7),"Su","M","Tu","W","Th","F","Sa")</f>
        <v>Tu</v>
      </c>
      <c r="D80" s="24" t="str">
        <f>CHOOSE(1+MOD($M$19+4-2,7),"Su","M","Tu","W","Th","F","Sa")</f>
        <v>W</v>
      </c>
      <c r="E80" s="24" t="str">
        <f>CHOOSE(1+MOD($M$19+5-2,7),"Su","M","Tu","W","Th","F","Sa")</f>
        <v>Th</v>
      </c>
      <c r="F80" s="24" t="str">
        <f>CHOOSE(1+MOD($M$19+6-2,7),"Su","M","Tu","W","Th","F","Sa")</f>
        <v>F</v>
      </c>
      <c r="G80" s="25" t="str">
        <f>CHOOSE(1+MOD($M$19+7-2,7),"Su","M","Tu","W","Th","F","Sa")</f>
        <v>Sa</v>
      </c>
      <c r="H80" s="6"/>
      <c r="I80" s="30"/>
      <c r="J80" s="6" t="s">
        <v>6</v>
      </c>
      <c r="K80" s="13"/>
      <c r="L80" s="6"/>
      <c r="M80" s="41"/>
    </row>
    <row r="81" ht="12.75" hidden="1" customHeight="1">
      <c r="A81" s="28" t="str">
        <f>IF(WEEKDAY(A79,1)=$M$19,A79,"")</f>
        <v/>
      </c>
      <c r="B81" s="28" t="str">
        <f>IF(A81="",IF(WEEKDAY(A79,1)=MOD($M$19,7)+1,A79,""),A81+1)</f>
        <v/>
      </c>
      <c r="C81" s="28" t="str">
        <f>IF(B81="",IF(WEEKDAY(A79,1)=MOD($M$19+1,7)+1,A79,""),B81+1)</f>
        <v/>
      </c>
      <c r="D81" s="28" t="str">
        <f>IF(C81="",IF(WEEKDAY(A79,1)=MOD($M$19+2,7)+1,A79,""),C81+1)</f>
        <v/>
      </c>
      <c r="E81" s="28">
        <f>IF(D81="",IF(WEEKDAY(A79,1)=MOD($M$19+3,7)+1,A79,""),D81+1)</f>
        <v>45505</v>
      </c>
      <c r="F81" s="28">
        <f>IF(E81="",IF(WEEKDAY(A79,1)=MOD($M$19+4,7)+1,A79,""),E81+1)</f>
        <v>45506</v>
      </c>
      <c r="G81" s="28">
        <f>IF(F81="",IF(WEEKDAY(A79,1)=MOD($M$19+5,7)+1,A79,""),F81+1)</f>
        <v>45507</v>
      </c>
      <c r="H81" s="6"/>
      <c r="I81" s="30"/>
      <c r="J81" s="6"/>
      <c r="K81" s="13"/>
      <c r="L81" s="6"/>
      <c r="M81" s="41"/>
    </row>
    <row r="82" ht="12.75" hidden="1" customHeight="1">
      <c r="A82" s="28">
        <f t="shared" ref="A82:A86" si="44">IF(G81="","",IF(MONTH(G81+1)&lt;&gt;MONTH(G81),"",G81+1))</f>
        <v>45508</v>
      </c>
      <c r="B82" s="28">
        <f t="shared" ref="B82:G82" si="43">IF(A82="","",IF(MONTH(A82+1)&lt;&gt;MONTH(A82),"",A82+1))</f>
        <v>45509</v>
      </c>
      <c r="C82" s="28">
        <f t="shared" si="43"/>
        <v>45510</v>
      </c>
      <c r="D82" s="28">
        <f t="shared" si="43"/>
        <v>45511</v>
      </c>
      <c r="E82" s="28">
        <f t="shared" si="43"/>
        <v>45512</v>
      </c>
      <c r="F82" s="28">
        <f t="shared" si="43"/>
        <v>45513</v>
      </c>
      <c r="G82" s="28">
        <f t="shared" si="43"/>
        <v>45514</v>
      </c>
      <c r="H82" s="6"/>
      <c r="I82" s="30"/>
      <c r="J82" s="6"/>
      <c r="K82" s="13"/>
      <c r="L82" s="6"/>
      <c r="M82" s="41"/>
    </row>
    <row r="83" ht="12.75" hidden="1" customHeight="1">
      <c r="A83" s="28">
        <f t="shared" si="44"/>
        <v>45515</v>
      </c>
      <c r="B83" s="28">
        <f t="shared" ref="B83:G83" si="45">IF(A83="","",IF(MONTH(A83+1)&lt;&gt;MONTH(A83),"",A83+1))</f>
        <v>45516</v>
      </c>
      <c r="C83" s="28">
        <f t="shared" si="45"/>
        <v>45517</v>
      </c>
      <c r="D83" s="28">
        <f t="shared" si="45"/>
        <v>45518</v>
      </c>
      <c r="E83" s="28">
        <f t="shared" si="45"/>
        <v>45519</v>
      </c>
      <c r="F83" s="28">
        <f t="shared" si="45"/>
        <v>45520</v>
      </c>
      <c r="G83" s="28">
        <f t="shared" si="45"/>
        <v>45521</v>
      </c>
      <c r="H83" s="6"/>
      <c r="I83" s="30"/>
      <c r="J83" s="6"/>
      <c r="K83" s="13"/>
      <c r="L83" s="6"/>
      <c r="M83" s="41"/>
    </row>
    <row r="84" ht="12.75" hidden="1" customHeight="1">
      <c r="A84" s="28">
        <f t="shared" si="44"/>
        <v>45522</v>
      </c>
      <c r="B84" s="28">
        <f t="shared" ref="B84:G84" si="46">IF(A84="","",IF(MONTH(A84+1)&lt;&gt;MONTH(A84),"",A84+1))</f>
        <v>45523</v>
      </c>
      <c r="C84" s="28">
        <f t="shared" si="46"/>
        <v>45524</v>
      </c>
      <c r="D84" s="28">
        <f t="shared" si="46"/>
        <v>45525</v>
      </c>
      <c r="E84" s="28">
        <f t="shared" si="46"/>
        <v>45526</v>
      </c>
      <c r="F84" s="28">
        <f t="shared" si="46"/>
        <v>45527</v>
      </c>
      <c r="G84" s="28">
        <f t="shared" si="46"/>
        <v>45528</v>
      </c>
      <c r="H84" s="6"/>
      <c r="I84" s="30"/>
      <c r="J84" s="6"/>
      <c r="K84" s="13"/>
      <c r="L84" s="6"/>
      <c r="M84" s="41"/>
    </row>
    <row r="85" ht="12.75" hidden="1" customHeight="1">
      <c r="A85" s="28">
        <f t="shared" si="44"/>
        <v>45529</v>
      </c>
      <c r="B85" s="28">
        <f t="shared" ref="B85:G85" si="47">IF(A85="","",IF(MONTH(A85+1)&lt;&gt;MONTH(A85),"",A85+1))</f>
        <v>45530</v>
      </c>
      <c r="C85" s="28">
        <f t="shared" si="47"/>
        <v>45531</v>
      </c>
      <c r="D85" s="28">
        <f t="shared" si="47"/>
        <v>45532</v>
      </c>
      <c r="E85" s="28">
        <f t="shared" si="47"/>
        <v>45533</v>
      </c>
      <c r="F85" s="28">
        <f t="shared" si="47"/>
        <v>45534</v>
      </c>
      <c r="G85" s="28">
        <f t="shared" si="47"/>
        <v>45535</v>
      </c>
      <c r="H85" s="6"/>
      <c r="I85" s="30"/>
      <c r="J85" s="6"/>
      <c r="K85" s="13"/>
      <c r="L85" s="6"/>
      <c r="M85" s="41"/>
    </row>
    <row r="86" ht="12.75" hidden="1" customHeight="1">
      <c r="A86" s="28" t="str">
        <f t="shared" si="44"/>
        <v/>
      </c>
      <c r="B86" s="28" t="str">
        <f t="shared" ref="B86:G86" si="48">IF(A86="","",IF(MONTH(A86+1)&lt;&gt;MONTH(A86),"",A86+1))</f>
        <v/>
      </c>
      <c r="C86" s="28" t="str">
        <f t="shared" si="48"/>
        <v/>
      </c>
      <c r="D86" s="28" t="str">
        <f t="shared" si="48"/>
        <v/>
      </c>
      <c r="E86" s="28" t="str">
        <f t="shared" si="48"/>
        <v/>
      </c>
      <c r="F86" s="28" t="str">
        <f t="shared" si="48"/>
        <v/>
      </c>
      <c r="G86" s="28" t="str">
        <f t="shared" si="48"/>
        <v/>
      </c>
      <c r="H86" s="6"/>
      <c r="I86" s="30"/>
      <c r="J86" s="6"/>
      <c r="K86" s="13"/>
      <c r="L86" s="6"/>
      <c r="M86" s="41"/>
    </row>
    <row r="87" ht="12.75" hidden="1" customHeight="1">
      <c r="A87" s="6"/>
      <c r="B87" s="6"/>
      <c r="C87" s="6"/>
      <c r="D87" s="6"/>
      <c r="E87" s="6"/>
      <c r="F87" s="6"/>
      <c r="G87" s="6"/>
      <c r="H87" s="6"/>
      <c r="I87" s="30"/>
      <c r="J87" s="6"/>
      <c r="K87" s="13"/>
      <c r="L87" s="6"/>
      <c r="M87" s="41"/>
    </row>
    <row r="88" ht="12.75" hidden="1" customHeight="1">
      <c r="A88" s="6"/>
      <c r="B88" s="6"/>
      <c r="C88" s="6"/>
      <c r="D88" s="6"/>
      <c r="E88" s="6"/>
      <c r="F88" s="6"/>
      <c r="G88" s="6"/>
      <c r="H88" s="6"/>
      <c r="I88" s="30"/>
      <c r="J88" s="6"/>
      <c r="K88" s="13"/>
      <c r="L88" s="6"/>
      <c r="M88" s="38" t="s">
        <v>22</v>
      </c>
    </row>
    <row r="89" ht="12.75" hidden="1" customHeight="1">
      <c r="A89" s="53">
        <f>DATE($A$1,9,1)</f>
        <v>45536</v>
      </c>
      <c r="B89" s="18"/>
      <c r="C89" s="18"/>
      <c r="D89" s="18"/>
      <c r="E89" s="18"/>
      <c r="F89" s="18"/>
      <c r="G89" s="18"/>
      <c r="H89" s="6"/>
      <c r="I89" s="19" t="str">
        <f>TEXT(A89,"mmmm")</f>
        <v>September</v>
      </c>
      <c r="J89" s="20"/>
      <c r="K89" s="21"/>
      <c r="L89" s="6"/>
      <c r="M89" s="41"/>
    </row>
    <row r="90" ht="12.75" hidden="1" customHeight="1">
      <c r="A90" s="23" t="str">
        <f>CHOOSE(1+MOD($M$19+1-2,7),"Su","M","Tu","W","Th","F","Sa")</f>
        <v>Su</v>
      </c>
      <c r="B90" s="24" t="str">
        <f>CHOOSE(1+MOD($M$19+2-2,7),"Su","M","Tu","W","Th","F","Sa")</f>
        <v>M</v>
      </c>
      <c r="C90" s="24" t="str">
        <f>CHOOSE(1+MOD($M$19+3-2,7),"Su","M","Tu","W","Th","F","Sa")</f>
        <v>Tu</v>
      </c>
      <c r="D90" s="24" t="str">
        <f>CHOOSE(1+MOD($M$19+4-2,7),"Su","M","Tu","W","Th","F","Sa")</f>
        <v>W</v>
      </c>
      <c r="E90" s="24" t="str">
        <f>CHOOSE(1+MOD($M$19+5-2,7),"Su","M","Tu","W","Th","F","Sa")</f>
        <v>Th</v>
      </c>
      <c r="F90" s="24" t="str">
        <f>CHOOSE(1+MOD($M$19+6-2,7),"Su","M","Tu","W","Th","F","Sa")</f>
        <v>F</v>
      </c>
      <c r="G90" s="25" t="str">
        <f>CHOOSE(1+MOD($M$19+7-2,7),"Su","M","Tu","W","Th","F","Sa")</f>
        <v>Sa</v>
      </c>
      <c r="H90" s="13"/>
      <c r="I90" s="30">
        <f>(DATE(YEAR($A$89),9,1)+(1-1)*7)+IF(2&lt;WEEKDAY(DATE(YEAR($A$89),9,1)),2+7-WEEKDAY(DATE(YEAR($A$89),9,1)),2-WEEKDAY(DATE(YEAR($A$89),9,1)))</f>
        <v>45537</v>
      </c>
      <c r="J90" s="6" t="s">
        <v>6</v>
      </c>
      <c r="K90" s="13" t="s">
        <v>8</v>
      </c>
      <c r="L90" s="13"/>
      <c r="M90" s="54"/>
    </row>
    <row r="91" ht="12.75" hidden="1" customHeight="1">
      <c r="A91" s="28">
        <f>IF(WEEKDAY(A89,1)=$M$19,A89,"")</f>
        <v>45536</v>
      </c>
      <c r="B91" s="28">
        <f>IF(A91="",IF(WEEKDAY(A89,1)=MOD($M$19,7)+1,A89,""),A91+1)</f>
        <v>45537</v>
      </c>
      <c r="C91" s="28">
        <f>IF(B91="",IF(WEEKDAY(A89,1)=MOD($M$19+1,7)+1,A89,""),B91+1)</f>
        <v>45538</v>
      </c>
      <c r="D91" s="28">
        <f>IF(C91="",IF(WEEKDAY(A89,1)=MOD($M$19+2,7)+1,A89,""),C91+1)</f>
        <v>45539</v>
      </c>
      <c r="E91" s="28">
        <f>IF(D91="",IF(WEEKDAY(A89,1)=MOD($M$19+3,7)+1,A89,""),D91+1)</f>
        <v>45540</v>
      </c>
      <c r="F91" s="28">
        <f>IF(E91="",IF(WEEKDAY(A89,1)=MOD($M$19+4,7)+1,A89,""),E91+1)</f>
        <v>45541</v>
      </c>
      <c r="G91" s="28">
        <f>IF(F91="",IF(WEEKDAY(A89,1)=MOD($M$19+5,7)+1,A89,""),F91+1)</f>
        <v>45542</v>
      </c>
      <c r="H91" s="6"/>
      <c r="I91" s="30"/>
      <c r="J91" s="6"/>
      <c r="K91" s="13"/>
      <c r="L91" s="6"/>
      <c r="M91" s="41"/>
    </row>
    <row r="92" ht="12.75" hidden="1" customHeight="1">
      <c r="A92" s="28">
        <f t="shared" ref="A92:A96" si="50">IF(G91="","",IF(MONTH(G91+1)&lt;&gt;MONTH(G91),"",G91+1))</f>
        <v>45543</v>
      </c>
      <c r="B92" s="28">
        <f t="shared" ref="B92:G92" si="49">IF(A92="","",IF(MONTH(A92+1)&lt;&gt;MONTH(A92),"",A92+1))</f>
        <v>45544</v>
      </c>
      <c r="C92" s="28">
        <f t="shared" si="49"/>
        <v>45545</v>
      </c>
      <c r="D92" s="28">
        <f t="shared" si="49"/>
        <v>45546</v>
      </c>
      <c r="E92" s="28">
        <f t="shared" si="49"/>
        <v>45547</v>
      </c>
      <c r="F92" s="28">
        <f t="shared" si="49"/>
        <v>45548</v>
      </c>
      <c r="G92" s="28">
        <f t="shared" si="49"/>
        <v>45549</v>
      </c>
      <c r="H92" s="6"/>
      <c r="I92" s="30"/>
      <c r="J92" s="6"/>
      <c r="K92" s="13"/>
      <c r="L92" s="6"/>
      <c r="M92" s="41"/>
    </row>
    <row r="93" ht="12.75" hidden="1" customHeight="1">
      <c r="A93" s="28">
        <f t="shared" si="50"/>
        <v>45550</v>
      </c>
      <c r="B93" s="28">
        <f t="shared" ref="B93:G93" si="51">IF(A93="","",IF(MONTH(A93+1)&lt;&gt;MONTH(A93),"",A93+1))</f>
        <v>45551</v>
      </c>
      <c r="C93" s="28">
        <f t="shared" si="51"/>
        <v>45552</v>
      </c>
      <c r="D93" s="28">
        <f t="shared" si="51"/>
        <v>45553</v>
      </c>
      <c r="E93" s="28">
        <f t="shared" si="51"/>
        <v>45554</v>
      </c>
      <c r="F93" s="28">
        <f t="shared" si="51"/>
        <v>45555</v>
      </c>
      <c r="G93" s="28">
        <f t="shared" si="51"/>
        <v>45556</v>
      </c>
      <c r="H93" s="6"/>
      <c r="I93" s="30"/>
      <c r="J93" s="6"/>
      <c r="K93" s="13"/>
      <c r="L93" s="6"/>
      <c r="M93" s="41"/>
    </row>
    <row r="94" ht="12.75" hidden="1" customHeight="1">
      <c r="A94" s="28">
        <f t="shared" si="50"/>
        <v>45557</v>
      </c>
      <c r="B94" s="28">
        <f t="shared" ref="B94:G94" si="52">IF(A94="","",IF(MONTH(A94+1)&lt;&gt;MONTH(A94),"",A94+1))</f>
        <v>45558</v>
      </c>
      <c r="C94" s="28">
        <f t="shared" si="52"/>
        <v>45559</v>
      </c>
      <c r="D94" s="28">
        <f t="shared" si="52"/>
        <v>45560</v>
      </c>
      <c r="E94" s="28">
        <f t="shared" si="52"/>
        <v>45561</v>
      </c>
      <c r="F94" s="28">
        <f t="shared" si="52"/>
        <v>45562</v>
      </c>
      <c r="G94" s="28">
        <f t="shared" si="52"/>
        <v>45563</v>
      </c>
      <c r="H94" s="6"/>
      <c r="I94" s="30"/>
      <c r="J94" s="6"/>
      <c r="K94" s="13"/>
      <c r="L94" s="6"/>
      <c r="M94" s="41"/>
    </row>
    <row r="95" ht="12.75" hidden="1" customHeight="1">
      <c r="A95" s="28">
        <f t="shared" si="50"/>
        <v>45564</v>
      </c>
      <c r="B95" s="28">
        <f t="shared" ref="B95:G95" si="53">IF(A95="","",IF(MONTH(A95+1)&lt;&gt;MONTH(A95),"",A95+1))</f>
        <v>45565</v>
      </c>
      <c r="C95" s="28" t="str">
        <f t="shared" si="53"/>
        <v/>
      </c>
      <c r="D95" s="28" t="str">
        <f t="shared" si="53"/>
        <v/>
      </c>
      <c r="E95" s="28" t="str">
        <f t="shared" si="53"/>
        <v/>
      </c>
      <c r="F95" s="28" t="str">
        <f t="shared" si="53"/>
        <v/>
      </c>
      <c r="G95" s="28" t="str">
        <f t="shared" si="53"/>
        <v/>
      </c>
      <c r="H95" s="6"/>
      <c r="I95" s="30"/>
      <c r="J95" s="6"/>
      <c r="K95" s="13"/>
      <c r="L95" s="6"/>
      <c r="M95" s="41"/>
    </row>
    <row r="96" ht="12.75" hidden="1" customHeight="1">
      <c r="A96" s="28" t="str">
        <f t="shared" si="50"/>
        <v/>
      </c>
      <c r="B96" s="28" t="str">
        <f t="shared" ref="B96:G96" si="54">IF(A96="","",IF(MONTH(A96+1)&lt;&gt;MONTH(A96),"",A96+1))</f>
        <v/>
      </c>
      <c r="C96" s="28" t="str">
        <f t="shared" si="54"/>
        <v/>
      </c>
      <c r="D96" s="28" t="str">
        <f t="shared" si="54"/>
        <v/>
      </c>
      <c r="E96" s="28" t="str">
        <f t="shared" si="54"/>
        <v/>
      </c>
      <c r="F96" s="28" t="str">
        <f t="shared" si="54"/>
        <v/>
      </c>
      <c r="G96" s="28" t="str">
        <f t="shared" si="54"/>
        <v/>
      </c>
      <c r="H96" s="6"/>
      <c r="I96" s="30"/>
      <c r="J96" s="6"/>
      <c r="K96" s="13"/>
      <c r="L96" s="6"/>
      <c r="M96" s="41"/>
    </row>
    <row r="97" ht="12.75" hidden="1" customHeight="1">
      <c r="A97" s="6"/>
      <c r="B97" s="6"/>
      <c r="C97" s="6"/>
      <c r="D97" s="6"/>
      <c r="E97" s="6"/>
      <c r="F97" s="6"/>
      <c r="G97" s="6"/>
      <c r="H97" s="6"/>
      <c r="I97" s="30"/>
      <c r="J97" s="6"/>
      <c r="K97" s="13"/>
      <c r="L97" s="6"/>
      <c r="M97" s="41"/>
    </row>
    <row r="98" ht="12.75" hidden="1" customHeight="1">
      <c r="A98" s="6"/>
      <c r="B98" s="6"/>
      <c r="C98" s="6"/>
      <c r="D98" s="6"/>
      <c r="E98" s="6"/>
      <c r="F98" s="6"/>
      <c r="G98" s="6"/>
      <c r="H98" s="6"/>
      <c r="I98" s="30"/>
      <c r="J98" s="6"/>
      <c r="K98" s="13"/>
      <c r="L98" s="6"/>
      <c r="M98" s="38" t="s">
        <v>22</v>
      </c>
    </row>
    <row r="99" ht="12.75" hidden="1" customHeight="1">
      <c r="A99" s="53">
        <f>DATE($A$1,10,1)</f>
        <v>45566</v>
      </c>
      <c r="B99" s="18"/>
      <c r="C99" s="18"/>
      <c r="D99" s="18"/>
      <c r="E99" s="18"/>
      <c r="F99" s="18"/>
      <c r="G99" s="18"/>
      <c r="H99" s="6"/>
      <c r="I99" s="19" t="str">
        <f>TEXT(A99,"mmmm")</f>
        <v>October</v>
      </c>
      <c r="J99" s="20"/>
      <c r="K99" s="21"/>
      <c r="L99" s="6"/>
      <c r="M99" s="41"/>
    </row>
    <row r="100" ht="12.75" hidden="1" customHeight="1">
      <c r="A100" s="23" t="str">
        <f>CHOOSE(1+MOD($M$19+1-2,7),"Su","M","Tu","W","Th","F","Sa")</f>
        <v>Su</v>
      </c>
      <c r="B100" s="24" t="str">
        <f>CHOOSE(1+MOD($M$19+2-2,7),"Su","M","Tu","W","Th","F","Sa")</f>
        <v>M</v>
      </c>
      <c r="C100" s="24" t="str">
        <f>CHOOSE(1+MOD($M$19+3-2,7),"Su","M","Tu","W","Th","F","Sa")</f>
        <v>Tu</v>
      </c>
      <c r="D100" s="24" t="str">
        <f>CHOOSE(1+MOD($M$19+4-2,7),"Su","M","Tu","W","Th","F","Sa")</f>
        <v>W</v>
      </c>
      <c r="E100" s="24" t="str">
        <f>CHOOSE(1+MOD($M$19+5-2,7),"Su","M","Tu","W","Th","F","Sa")</f>
        <v>Th</v>
      </c>
      <c r="F100" s="24" t="str">
        <f>CHOOSE(1+MOD($M$19+6-2,7),"Su","M","Tu","W","Th","F","Sa")</f>
        <v>F</v>
      </c>
      <c r="G100" s="25" t="str">
        <f>CHOOSE(1+MOD($M$19+7-2,7),"Su","M","Tu","W","Th","F","Sa")</f>
        <v>Sa</v>
      </c>
      <c r="H100" s="6"/>
      <c r="I100" s="30">
        <f>(DATE(YEAR($A$99),10,1)+(2-1)*7)+IF(2&lt;WEEKDAY(DATE(YEAR($A$99),10,1)),2+7-WEEKDAY(DATE(YEAR($A$99),10,1)),2-WEEKDAY(DATE(YEAR($A$99),10,1)))</f>
        <v>45579</v>
      </c>
      <c r="J100" s="6" t="s">
        <v>6</v>
      </c>
      <c r="K100" s="13" t="s">
        <v>8</v>
      </c>
      <c r="L100" s="6"/>
      <c r="M100" s="41"/>
    </row>
    <row r="101" ht="12.75" hidden="1" customHeight="1">
      <c r="A101" s="28" t="str">
        <f>IF(WEEKDAY(A99,1)=$M$19,A99,"")</f>
        <v/>
      </c>
      <c r="B101" s="28" t="str">
        <f>IF(A101="",IF(WEEKDAY(A99,1)=MOD($M$19,7)+1,A99,""),A101+1)</f>
        <v/>
      </c>
      <c r="C101" s="28">
        <f>IF(B101="",IF(WEEKDAY(A99,1)=MOD($M$19+1,7)+1,A99,""),B101+1)</f>
        <v>45566</v>
      </c>
      <c r="D101" s="28">
        <f>IF(C101="",IF(WEEKDAY(A99,1)=MOD($M$19+2,7)+1,A99,""),C101+1)</f>
        <v>45567</v>
      </c>
      <c r="E101" s="28">
        <f>IF(D101="",IF(WEEKDAY(A99,1)=MOD($M$19+3,7)+1,A99,""),D101+1)</f>
        <v>45568</v>
      </c>
      <c r="F101" s="28">
        <f>IF(E101="",IF(WEEKDAY(A99,1)=MOD($M$19+4,7)+1,A99,""),E101+1)</f>
        <v>45569</v>
      </c>
      <c r="G101" s="28">
        <f>IF(F101="",IF(WEEKDAY(A99,1)=MOD($M$19+5,7)+1,A99,""),F101+1)</f>
        <v>45570</v>
      </c>
      <c r="H101" s="6"/>
      <c r="I101" s="30"/>
      <c r="J101" s="6"/>
      <c r="K101" s="13"/>
      <c r="L101" s="6"/>
      <c r="M101" s="41"/>
    </row>
    <row r="102" ht="12.75" hidden="1" customHeight="1">
      <c r="A102" s="28">
        <f t="shared" ref="A102:A106" si="56">IF(G101="","",IF(MONTH(G101+1)&lt;&gt;MONTH(G101),"",G101+1))</f>
        <v>45571</v>
      </c>
      <c r="B102" s="28">
        <f t="shared" ref="B102:G102" si="55">IF(A102="","",IF(MONTH(A102+1)&lt;&gt;MONTH(A102),"",A102+1))</f>
        <v>45572</v>
      </c>
      <c r="C102" s="28">
        <f t="shared" si="55"/>
        <v>45573</v>
      </c>
      <c r="D102" s="28">
        <f t="shared" si="55"/>
        <v>45574</v>
      </c>
      <c r="E102" s="28">
        <f t="shared" si="55"/>
        <v>45575</v>
      </c>
      <c r="F102" s="28">
        <f t="shared" si="55"/>
        <v>45576</v>
      </c>
      <c r="G102" s="28">
        <f t="shared" si="55"/>
        <v>45577</v>
      </c>
      <c r="H102" s="6"/>
      <c r="I102" s="30"/>
      <c r="J102" s="6"/>
      <c r="K102" s="13"/>
      <c r="L102" s="6"/>
      <c r="M102" s="41"/>
    </row>
    <row r="103" ht="12.75" hidden="1" customHeight="1">
      <c r="A103" s="28">
        <f t="shared" si="56"/>
        <v>45578</v>
      </c>
      <c r="B103" s="28">
        <f t="shared" ref="B103:G103" si="57">IF(A103="","",IF(MONTH(A103+1)&lt;&gt;MONTH(A103),"",A103+1))</f>
        <v>45579</v>
      </c>
      <c r="C103" s="28">
        <f t="shared" si="57"/>
        <v>45580</v>
      </c>
      <c r="D103" s="28">
        <f t="shared" si="57"/>
        <v>45581</v>
      </c>
      <c r="E103" s="28">
        <f t="shared" si="57"/>
        <v>45582</v>
      </c>
      <c r="F103" s="28">
        <f t="shared" si="57"/>
        <v>45583</v>
      </c>
      <c r="G103" s="28">
        <f t="shared" si="57"/>
        <v>45584</v>
      </c>
      <c r="H103" s="6"/>
      <c r="I103" s="30"/>
      <c r="J103" s="6"/>
      <c r="K103" s="13"/>
      <c r="L103" s="6"/>
      <c r="M103" s="41"/>
    </row>
    <row r="104" ht="12.75" hidden="1" customHeight="1">
      <c r="A104" s="28">
        <f t="shared" si="56"/>
        <v>45585</v>
      </c>
      <c r="B104" s="28">
        <f t="shared" ref="B104:G104" si="58">IF(A104="","",IF(MONTH(A104+1)&lt;&gt;MONTH(A104),"",A104+1))</f>
        <v>45586</v>
      </c>
      <c r="C104" s="28">
        <f t="shared" si="58"/>
        <v>45587</v>
      </c>
      <c r="D104" s="28">
        <f t="shared" si="58"/>
        <v>45588</v>
      </c>
      <c r="E104" s="28">
        <f t="shared" si="58"/>
        <v>45589</v>
      </c>
      <c r="F104" s="28">
        <f t="shared" si="58"/>
        <v>45590</v>
      </c>
      <c r="G104" s="28">
        <f t="shared" si="58"/>
        <v>45591</v>
      </c>
      <c r="H104" s="6"/>
      <c r="I104" s="30"/>
      <c r="J104" s="6"/>
      <c r="K104" s="13"/>
      <c r="L104" s="6"/>
      <c r="M104" s="41"/>
    </row>
    <row r="105" ht="12.75" hidden="1" customHeight="1">
      <c r="A105" s="28">
        <f t="shared" si="56"/>
        <v>45592</v>
      </c>
      <c r="B105" s="28">
        <f t="shared" ref="B105:G105" si="59">IF(A105="","",IF(MONTH(A105+1)&lt;&gt;MONTH(A105),"",A105+1))</f>
        <v>45593</v>
      </c>
      <c r="C105" s="28">
        <f t="shared" si="59"/>
        <v>45594</v>
      </c>
      <c r="D105" s="28">
        <f t="shared" si="59"/>
        <v>45595</v>
      </c>
      <c r="E105" s="28">
        <f t="shared" si="59"/>
        <v>45596</v>
      </c>
      <c r="F105" s="28" t="str">
        <f t="shared" si="59"/>
        <v/>
      </c>
      <c r="G105" s="28" t="str">
        <f t="shared" si="59"/>
        <v/>
      </c>
      <c r="H105" s="6"/>
      <c r="I105" s="30"/>
      <c r="J105" s="6"/>
      <c r="K105" s="13"/>
      <c r="L105" s="6"/>
      <c r="M105" s="41"/>
    </row>
    <row r="106" ht="12.75" hidden="1" customHeight="1">
      <c r="A106" s="28" t="str">
        <f t="shared" si="56"/>
        <v/>
      </c>
      <c r="B106" s="28" t="str">
        <f t="shared" ref="B106:G106" si="60">IF(A106="","",IF(MONTH(A106+1)&lt;&gt;MONTH(A106),"",A106+1))</f>
        <v/>
      </c>
      <c r="C106" s="28" t="str">
        <f t="shared" si="60"/>
        <v/>
      </c>
      <c r="D106" s="28" t="str">
        <f t="shared" si="60"/>
        <v/>
      </c>
      <c r="E106" s="28" t="str">
        <f t="shared" si="60"/>
        <v/>
      </c>
      <c r="F106" s="28" t="str">
        <f t="shared" si="60"/>
        <v/>
      </c>
      <c r="G106" s="28" t="str">
        <f t="shared" si="60"/>
        <v/>
      </c>
      <c r="H106" s="6"/>
      <c r="I106" s="30"/>
      <c r="J106" s="6"/>
      <c r="K106" s="13"/>
      <c r="L106" s="6"/>
      <c r="M106" s="41"/>
    </row>
    <row r="107" ht="12.75" hidden="1" customHeight="1">
      <c r="A107" s="6"/>
      <c r="B107" s="6"/>
      <c r="C107" s="6"/>
      <c r="D107" s="6"/>
      <c r="E107" s="6"/>
      <c r="F107" s="6"/>
      <c r="G107" s="6"/>
      <c r="H107" s="6"/>
      <c r="I107" s="30"/>
      <c r="J107" s="6"/>
      <c r="K107" s="13"/>
      <c r="L107" s="6"/>
      <c r="M107" s="41"/>
    </row>
    <row r="108" ht="12.75" hidden="1" customHeight="1">
      <c r="A108" s="6"/>
      <c r="B108" s="6"/>
      <c r="C108" s="6"/>
      <c r="D108" s="6"/>
      <c r="E108" s="6"/>
      <c r="F108" s="6"/>
      <c r="G108" s="6"/>
      <c r="H108" s="6"/>
      <c r="I108" s="30"/>
      <c r="J108" s="6"/>
      <c r="K108" s="13"/>
      <c r="L108" s="6"/>
      <c r="M108" s="38" t="s">
        <v>22</v>
      </c>
    </row>
    <row r="109" ht="12.75" hidden="1" customHeight="1">
      <c r="A109" s="53">
        <f>DATE($A$1,11,1)</f>
        <v>45597</v>
      </c>
      <c r="B109" s="18"/>
      <c r="C109" s="18"/>
      <c r="D109" s="18"/>
      <c r="E109" s="18"/>
      <c r="F109" s="18"/>
      <c r="G109" s="18"/>
      <c r="H109" s="6"/>
      <c r="I109" s="19" t="str">
        <f>TEXT(A109,"mmmm")</f>
        <v>November</v>
      </c>
      <c r="J109" s="20"/>
      <c r="K109" s="21"/>
      <c r="L109" s="6"/>
      <c r="M109" s="41"/>
    </row>
    <row r="110" ht="12.75" hidden="1" customHeight="1">
      <c r="A110" s="23" t="str">
        <f>CHOOSE(1+MOD($M$19+1-2,7),"Su","M","Tu","W","Th","F","Sa")</f>
        <v>Su</v>
      </c>
      <c r="B110" s="24" t="str">
        <f>CHOOSE(1+MOD($M$19+2-2,7),"Su","M","Tu","W","Th","F","Sa")</f>
        <v>M</v>
      </c>
      <c r="C110" s="24" t="str">
        <f>CHOOSE(1+MOD($M$19+3-2,7),"Su","M","Tu","W","Th","F","Sa")</f>
        <v>Tu</v>
      </c>
      <c r="D110" s="24" t="str">
        <f>CHOOSE(1+MOD($M$19+4-2,7),"Su","M","Tu","W","Th","F","Sa")</f>
        <v>W</v>
      </c>
      <c r="E110" s="24" t="str">
        <f>CHOOSE(1+MOD($M$19+5-2,7),"Su","M","Tu","W","Th","F","Sa")</f>
        <v>Th</v>
      </c>
      <c r="F110" s="24" t="str">
        <f>CHOOSE(1+MOD($M$19+6-2,7),"Su","M","Tu","W","Th","F","Sa")</f>
        <v>F</v>
      </c>
      <c r="G110" s="25" t="str">
        <f>CHOOSE(1+MOD($M$19+7-2,7),"Su","M","Tu","W","Th","F","Sa")</f>
        <v>Sa</v>
      </c>
      <c r="H110" s="6"/>
      <c r="I110" s="30">
        <f>DATE(YEAR($A$109),11,11)</f>
        <v>45607</v>
      </c>
      <c r="J110" s="6" t="s">
        <v>6</v>
      </c>
      <c r="K110" s="13" t="s">
        <v>8</v>
      </c>
      <c r="L110" s="6"/>
      <c r="M110" s="41"/>
    </row>
    <row r="111" ht="12.75" hidden="1" customHeight="1">
      <c r="A111" s="28" t="str">
        <f>IF(WEEKDAY(A109,1)=$M$19,A109,"")</f>
        <v/>
      </c>
      <c r="B111" s="28" t="str">
        <f>IF(A111="",IF(WEEKDAY(A109,1)=MOD($M$19,7)+1,A109,""),A111+1)</f>
        <v/>
      </c>
      <c r="C111" s="28" t="str">
        <f>IF(B111="",IF(WEEKDAY(A109,1)=MOD($M$19+1,7)+1,A109,""),B111+1)</f>
        <v/>
      </c>
      <c r="D111" s="28" t="str">
        <f>IF(C111="",IF(WEEKDAY(A109,1)=MOD($M$19+2,7)+1,A109,""),C111+1)</f>
        <v/>
      </c>
      <c r="E111" s="28" t="str">
        <f>IF(D111="",IF(WEEKDAY(A109,1)=MOD($M$19+3,7)+1,A109,""),D111+1)</f>
        <v/>
      </c>
      <c r="F111" s="28">
        <f>IF(E111="",IF(WEEKDAY(A109,1)=MOD($M$19+4,7)+1,A109,""),E111+1)</f>
        <v>45597</v>
      </c>
      <c r="G111" s="28">
        <f>IF(F111="",IF(WEEKDAY(A109,1)=MOD($M$19+5,7)+1,A109,""),F111+1)</f>
        <v>45598</v>
      </c>
      <c r="H111" s="6"/>
      <c r="I111" s="30">
        <f>(DATE(YEAR($A$109),11,1)+(4-1)*7)+IF(5&lt;WEEKDAY(DATE(YEAR($A$109),11,1)),5+7-WEEKDAY(DATE(YEAR($A$109),11,1)),5-WEEKDAY(DATE(YEAR($A$109),11,1)))</f>
        <v>45624</v>
      </c>
      <c r="J111" s="6" t="s">
        <v>49</v>
      </c>
      <c r="K111" s="13" t="s">
        <v>8</v>
      </c>
      <c r="L111" s="6"/>
      <c r="M111" s="41"/>
    </row>
    <row r="112" ht="12.75" hidden="1" customHeight="1">
      <c r="A112" s="28">
        <f t="shared" ref="A112:A116" si="62">IF(G111="","",IF(MONTH(G111+1)&lt;&gt;MONTH(G111),"",G111+1))</f>
        <v>45599</v>
      </c>
      <c r="B112" s="28">
        <f t="shared" ref="B112:G112" si="61">IF(A112="","",IF(MONTH(A112+1)&lt;&gt;MONTH(A112),"",A112+1))</f>
        <v>45600</v>
      </c>
      <c r="C112" s="28">
        <f t="shared" si="61"/>
        <v>45601</v>
      </c>
      <c r="D112" s="28">
        <f t="shared" si="61"/>
        <v>45602</v>
      </c>
      <c r="E112" s="28">
        <f t="shared" si="61"/>
        <v>45603</v>
      </c>
      <c r="F112" s="28">
        <f t="shared" si="61"/>
        <v>45604</v>
      </c>
      <c r="G112" s="28">
        <f t="shared" si="61"/>
        <v>45605</v>
      </c>
      <c r="H112" s="6"/>
      <c r="I112" s="30">
        <f>(DATE(YEAR($A$109),11,1)+(1-1)*7)+IF(1&lt;WEEKDAY(DATE(YEAR($A$109),11,1)),1+7-WEEKDAY(DATE(YEAR($A$109),11,1)),1-WEEKDAY(DATE(YEAR($A$109),11,1)))</f>
        <v>45599</v>
      </c>
      <c r="J112" s="6" t="s">
        <v>58</v>
      </c>
      <c r="K112" s="13" t="s">
        <v>8</v>
      </c>
      <c r="L112" s="6"/>
      <c r="M112" s="41"/>
    </row>
    <row r="113" ht="12.75" hidden="1" customHeight="1">
      <c r="A113" s="28">
        <f t="shared" si="62"/>
        <v>45606</v>
      </c>
      <c r="B113" s="28">
        <f t="shared" ref="B113:G113" si="63">IF(A113="","",IF(MONTH(A113+1)&lt;&gt;MONTH(A113),"",A113+1))</f>
        <v>45607</v>
      </c>
      <c r="C113" s="28">
        <f t="shared" si="63"/>
        <v>45608</v>
      </c>
      <c r="D113" s="28">
        <f t="shared" si="63"/>
        <v>45609</v>
      </c>
      <c r="E113" s="28">
        <f t="shared" si="63"/>
        <v>45610</v>
      </c>
      <c r="F113" s="28">
        <f t="shared" si="63"/>
        <v>45611</v>
      </c>
      <c r="G113" s="28">
        <f t="shared" si="63"/>
        <v>45612</v>
      </c>
      <c r="H113" s="6"/>
      <c r="I113" s="30"/>
      <c r="J113" s="6"/>
      <c r="K113" s="13"/>
      <c r="L113" s="6"/>
      <c r="M113" s="41"/>
    </row>
    <row r="114" ht="12.75" hidden="1" customHeight="1">
      <c r="A114" s="28">
        <f t="shared" si="62"/>
        <v>45613</v>
      </c>
      <c r="B114" s="28">
        <f t="shared" ref="B114:G114" si="64">IF(A114="","",IF(MONTH(A114+1)&lt;&gt;MONTH(A114),"",A114+1))</f>
        <v>45614</v>
      </c>
      <c r="C114" s="28">
        <f t="shared" si="64"/>
        <v>45615</v>
      </c>
      <c r="D114" s="28">
        <f t="shared" si="64"/>
        <v>45616</v>
      </c>
      <c r="E114" s="28">
        <f t="shared" si="64"/>
        <v>45617</v>
      </c>
      <c r="F114" s="28">
        <f t="shared" si="64"/>
        <v>45618</v>
      </c>
      <c r="G114" s="28">
        <f t="shared" si="64"/>
        <v>45619</v>
      </c>
      <c r="H114" s="6"/>
      <c r="I114" s="30"/>
      <c r="J114" s="6"/>
      <c r="K114" s="13"/>
      <c r="L114" s="6"/>
      <c r="M114" s="41"/>
    </row>
    <row r="115" ht="12.75" hidden="1" customHeight="1">
      <c r="A115" s="28">
        <f t="shared" si="62"/>
        <v>45620</v>
      </c>
      <c r="B115" s="28">
        <f t="shared" ref="B115:G115" si="65">IF(A115="","",IF(MONTH(A115+1)&lt;&gt;MONTH(A115),"",A115+1))</f>
        <v>45621</v>
      </c>
      <c r="C115" s="28">
        <f t="shared" si="65"/>
        <v>45622</v>
      </c>
      <c r="D115" s="28">
        <f t="shared" si="65"/>
        <v>45623</v>
      </c>
      <c r="E115" s="28">
        <f t="shared" si="65"/>
        <v>45624</v>
      </c>
      <c r="F115" s="28">
        <f t="shared" si="65"/>
        <v>45625</v>
      </c>
      <c r="G115" s="28">
        <f t="shared" si="65"/>
        <v>45626</v>
      </c>
      <c r="H115" s="6"/>
      <c r="I115" s="30"/>
      <c r="J115" s="6"/>
      <c r="K115" s="13"/>
      <c r="L115" s="6"/>
      <c r="M115" s="41"/>
    </row>
    <row r="116" ht="12.75" hidden="1" customHeight="1">
      <c r="A116" s="28" t="str">
        <f t="shared" si="62"/>
        <v/>
      </c>
      <c r="B116" s="28" t="str">
        <f t="shared" ref="B116:G116" si="66">IF(A116="","",IF(MONTH(A116+1)&lt;&gt;MONTH(A116),"",A116+1))</f>
        <v/>
      </c>
      <c r="C116" s="28" t="str">
        <f t="shared" si="66"/>
        <v/>
      </c>
      <c r="D116" s="28" t="str">
        <f t="shared" si="66"/>
        <v/>
      </c>
      <c r="E116" s="28" t="str">
        <f t="shared" si="66"/>
        <v/>
      </c>
      <c r="F116" s="28" t="str">
        <f t="shared" si="66"/>
        <v/>
      </c>
      <c r="G116" s="28" t="str">
        <f t="shared" si="66"/>
        <v/>
      </c>
      <c r="H116" s="6"/>
      <c r="I116" s="30"/>
      <c r="J116" s="6"/>
      <c r="K116" s="13"/>
      <c r="L116" s="6"/>
      <c r="M116" s="41"/>
    </row>
    <row r="117" ht="12.75" hidden="1" customHeight="1">
      <c r="A117" s="6"/>
      <c r="B117" s="6"/>
      <c r="C117" s="6"/>
      <c r="D117" s="6"/>
      <c r="E117" s="6"/>
      <c r="F117" s="6"/>
      <c r="G117" s="6"/>
      <c r="H117" s="6"/>
      <c r="I117" s="30"/>
      <c r="J117" s="6"/>
      <c r="K117" s="13"/>
      <c r="L117" s="6"/>
      <c r="M117" s="41"/>
    </row>
    <row r="118" ht="12.75" hidden="1" customHeight="1">
      <c r="A118" s="6"/>
      <c r="B118" s="6"/>
      <c r="C118" s="6"/>
      <c r="D118" s="6"/>
      <c r="E118" s="6"/>
      <c r="F118" s="6"/>
      <c r="G118" s="6"/>
      <c r="H118" s="6"/>
      <c r="I118" s="30"/>
      <c r="J118" s="6"/>
      <c r="K118" s="13"/>
      <c r="L118" s="6"/>
      <c r="M118" s="38" t="s">
        <v>22</v>
      </c>
    </row>
    <row r="119" ht="12.75" hidden="1" customHeight="1">
      <c r="A119" s="53">
        <f>DATE($A$1,12,1)</f>
        <v>45627</v>
      </c>
      <c r="B119" s="18"/>
      <c r="C119" s="18"/>
      <c r="D119" s="18"/>
      <c r="E119" s="18"/>
      <c r="F119" s="18"/>
      <c r="G119" s="18"/>
      <c r="H119" s="6"/>
      <c r="I119" s="19" t="str">
        <f>TEXT(A119,"mmmm")</f>
        <v>December</v>
      </c>
      <c r="J119" s="20"/>
      <c r="K119" s="21"/>
      <c r="L119" s="6"/>
      <c r="M119" s="41"/>
    </row>
    <row r="120" ht="12.75" hidden="1" customHeight="1">
      <c r="A120" s="23" t="str">
        <f>CHOOSE(1+MOD($M$19+1-2,7),"Su","M","Tu","W","Th","F","Sa")</f>
        <v>Su</v>
      </c>
      <c r="B120" s="24" t="str">
        <f>CHOOSE(1+MOD($M$19+2-2,7),"Su","M","Tu","W","Th","F","Sa")</f>
        <v>M</v>
      </c>
      <c r="C120" s="24" t="str">
        <f>CHOOSE(1+MOD($M$19+3-2,7),"Su","M","Tu","W","Th","F","Sa")</f>
        <v>Tu</v>
      </c>
      <c r="D120" s="24" t="str">
        <f>CHOOSE(1+MOD($M$19+4-2,7),"Su","M","Tu","W","Th","F","Sa")</f>
        <v>W</v>
      </c>
      <c r="E120" s="24" t="str">
        <f>CHOOSE(1+MOD($M$19+5-2,7),"Su","M","Tu","W","Th","F","Sa")</f>
        <v>Th</v>
      </c>
      <c r="F120" s="24" t="str">
        <f>CHOOSE(1+MOD($M$19+6-2,7),"Su","M","Tu","W","Th","F","Sa")</f>
        <v>F</v>
      </c>
      <c r="G120" s="25" t="str">
        <f>CHOOSE(1+MOD($M$19+7-2,7),"Su","M","Tu","W","Th","F","Sa")</f>
        <v>Sa</v>
      </c>
      <c r="H120" s="6"/>
      <c r="I120" s="30">
        <f>DATE(YEAR($A$119),12,24)</f>
        <v>45650</v>
      </c>
      <c r="J120" s="6" t="s">
        <v>6</v>
      </c>
      <c r="K120" s="13" t="s">
        <v>8</v>
      </c>
      <c r="L120" s="6"/>
      <c r="M120" s="41"/>
    </row>
    <row r="121" ht="12.75" hidden="1" customHeight="1">
      <c r="A121" s="28">
        <f>IF(WEEKDAY(A119,1)=$M$19,A119,"")</f>
        <v>45627</v>
      </c>
      <c r="B121" s="28">
        <f>IF(A121="",IF(WEEKDAY(A119,1)=MOD($M$19,7)+1,A119,""),A121+1)</f>
        <v>45628</v>
      </c>
      <c r="C121" s="28">
        <f>IF(B121="",IF(WEEKDAY(A119,1)=MOD($M$19+1,7)+1,A119,""),B121+1)</f>
        <v>45629</v>
      </c>
      <c r="D121" s="28">
        <f>IF(C121="",IF(WEEKDAY(A119,1)=MOD($M$19+2,7)+1,A119,""),C121+1)</f>
        <v>45630</v>
      </c>
      <c r="E121" s="28">
        <f>IF(D121="",IF(WEEKDAY(A119,1)=MOD($M$19+3,7)+1,A119,""),D121+1)</f>
        <v>45631</v>
      </c>
      <c r="F121" s="28">
        <f>IF(E121="",IF(WEEKDAY(A119,1)=MOD($M$19+4,7)+1,A119,""),E121+1)</f>
        <v>45632</v>
      </c>
      <c r="G121" s="28">
        <f>IF(F121="",IF(WEEKDAY(A119,1)=MOD($M$19+5,7)+1,A119,""),F121+1)</f>
        <v>45633</v>
      </c>
      <c r="H121" s="6"/>
      <c r="I121" s="30">
        <f>DATE(YEAR($A$119),12,25)</f>
        <v>45651</v>
      </c>
      <c r="J121" s="6" t="s">
        <v>51</v>
      </c>
      <c r="K121" s="13" t="s">
        <v>8</v>
      </c>
      <c r="L121" s="6"/>
      <c r="M121" s="41"/>
    </row>
    <row r="122" ht="12.75" hidden="1" customHeight="1">
      <c r="A122" s="28">
        <f t="shared" ref="A122:A126" si="68">IF(G121="","",IF(MONTH(G121+1)&lt;&gt;MONTH(G121),"",G121+1))</f>
        <v>45634</v>
      </c>
      <c r="B122" s="28">
        <f t="shared" ref="B122:G122" si="67">IF(A122="","",IF(MONTH(A122+1)&lt;&gt;MONTH(A122),"",A122+1))</f>
        <v>45635</v>
      </c>
      <c r="C122" s="28">
        <f t="shared" si="67"/>
        <v>45636</v>
      </c>
      <c r="D122" s="28">
        <f t="shared" si="67"/>
        <v>45637</v>
      </c>
      <c r="E122" s="28">
        <f t="shared" si="67"/>
        <v>45638</v>
      </c>
      <c r="F122" s="28">
        <f t="shared" si="67"/>
        <v>45639</v>
      </c>
      <c r="G122" s="28">
        <f t="shared" si="67"/>
        <v>45640</v>
      </c>
      <c r="H122" s="6"/>
      <c r="I122" s="30">
        <f>DATE(YEAR($A$119),12,31)</f>
        <v>45657</v>
      </c>
      <c r="J122" s="6" t="s">
        <v>52</v>
      </c>
      <c r="K122" s="13" t="s">
        <v>8</v>
      </c>
      <c r="L122" s="6"/>
      <c r="M122" s="41"/>
    </row>
    <row r="123" ht="12.75" hidden="1" customHeight="1">
      <c r="A123" s="28">
        <f t="shared" si="68"/>
        <v>45641</v>
      </c>
      <c r="B123" s="28">
        <f t="shared" ref="B123:G123" si="69">IF(A123="","",IF(MONTH(A123+1)&lt;&gt;MONTH(A123),"",A123+1))</f>
        <v>45642</v>
      </c>
      <c r="C123" s="28">
        <f t="shared" si="69"/>
        <v>45643</v>
      </c>
      <c r="D123" s="28">
        <f t="shared" si="69"/>
        <v>45644</v>
      </c>
      <c r="E123" s="28">
        <f t="shared" si="69"/>
        <v>45645</v>
      </c>
      <c r="F123" s="28">
        <f t="shared" si="69"/>
        <v>45646</v>
      </c>
      <c r="G123" s="28">
        <f t="shared" si="69"/>
        <v>45647</v>
      </c>
      <c r="H123" s="6"/>
      <c r="I123" s="30"/>
      <c r="J123" s="6"/>
      <c r="K123" s="13"/>
      <c r="L123" s="6"/>
      <c r="M123" s="41"/>
    </row>
    <row r="124" ht="12.75" hidden="1" customHeight="1">
      <c r="A124" s="28">
        <f t="shared" si="68"/>
        <v>45648</v>
      </c>
      <c r="B124" s="28">
        <f t="shared" ref="B124:G124" si="70">IF(A124="","",IF(MONTH(A124+1)&lt;&gt;MONTH(A124),"",A124+1))</f>
        <v>45649</v>
      </c>
      <c r="C124" s="28">
        <f t="shared" si="70"/>
        <v>45650</v>
      </c>
      <c r="D124" s="28">
        <f t="shared" si="70"/>
        <v>45651</v>
      </c>
      <c r="E124" s="28">
        <f t="shared" si="70"/>
        <v>45652</v>
      </c>
      <c r="F124" s="28">
        <f t="shared" si="70"/>
        <v>45653</v>
      </c>
      <c r="G124" s="28">
        <f t="shared" si="70"/>
        <v>45654</v>
      </c>
      <c r="H124" s="6"/>
      <c r="I124" s="30"/>
      <c r="J124" s="6"/>
      <c r="K124" s="13"/>
      <c r="L124" s="6"/>
      <c r="M124" s="41"/>
    </row>
    <row r="125" ht="12.75" hidden="1" customHeight="1">
      <c r="A125" s="28">
        <f t="shared" si="68"/>
        <v>45655</v>
      </c>
      <c r="B125" s="28">
        <f t="shared" ref="B125:G125" si="71">IF(A125="","",IF(MONTH(A125+1)&lt;&gt;MONTH(A125),"",A125+1))</f>
        <v>45656</v>
      </c>
      <c r="C125" s="28">
        <f t="shared" si="71"/>
        <v>45657</v>
      </c>
      <c r="D125" s="28" t="str">
        <f t="shared" si="71"/>
        <v/>
      </c>
      <c r="E125" s="28" t="str">
        <f t="shared" si="71"/>
        <v/>
      </c>
      <c r="F125" s="28" t="str">
        <f t="shared" si="71"/>
        <v/>
      </c>
      <c r="G125" s="28" t="str">
        <f t="shared" si="71"/>
        <v/>
      </c>
      <c r="H125" s="6"/>
      <c r="I125" s="30"/>
      <c r="J125" s="6"/>
      <c r="K125" s="13"/>
      <c r="L125" s="6"/>
      <c r="M125" s="41"/>
    </row>
    <row r="126" ht="12.75" hidden="1" customHeight="1">
      <c r="A126" s="28" t="str">
        <f t="shared" si="68"/>
        <v/>
      </c>
      <c r="B126" s="28" t="str">
        <f t="shared" ref="B126:G126" si="72">IF(A126="","",IF(MONTH(A126+1)&lt;&gt;MONTH(A126),"",A126+1))</f>
        <v/>
      </c>
      <c r="C126" s="28" t="str">
        <f t="shared" si="72"/>
        <v/>
      </c>
      <c r="D126" s="28" t="str">
        <f t="shared" si="72"/>
        <v/>
      </c>
      <c r="E126" s="28" t="str">
        <f t="shared" si="72"/>
        <v/>
      </c>
      <c r="F126" s="28" t="str">
        <f t="shared" si="72"/>
        <v/>
      </c>
      <c r="G126" s="28" t="str">
        <f t="shared" si="72"/>
        <v/>
      </c>
      <c r="H126" s="6"/>
      <c r="I126" s="30"/>
      <c r="J126" s="6"/>
      <c r="K126" s="13"/>
      <c r="L126" s="6"/>
      <c r="M126" s="41"/>
    </row>
    <row r="127" ht="12.75" hidden="1" customHeight="1">
      <c r="A127" s="6"/>
      <c r="B127" s="6"/>
      <c r="C127" s="6"/>
      <c r="D127" s="6"/>
      <c r="E127" s="6"/>
      <c r="F127" s="6"/>
      <c r="G127" s="6"/>
      <c r="H127" s="6"/>
      <c r="I127" s="30"/>
      <c r="J127" s="6"/>
      <c r="K127" s="13"/>
      <c r="L127" s="6"/>
      <c r="M127" s="41"/>
    </row>
    <row r="128" ht="12.75" hidden="1" customHeight="1">
      <c r="A128" s="6"/>
      <c r="B128" s="6"/>
      <c r="C128" s="6"/>
      <c r="D128" s="6"/>
      <c r="E128" s="6"/>
      <c r="F128" s="6"/>
      <c r="G128" s="6"/>
      <c r="H128" s="6"/>
      <c r="I128" s="30"/>
      <c r="J128" s="6"/>
      <c r="K128" s="13"/>
      <c r="L128" s="6"/>
      <c r="M128" s="38" t="s">
        <v>22</v>
      </c>
    </row>
    <row r="129" ht="12.75" customHeight="1">
      <c r="A129" s="55"/>
      <c r="B129" s="55"/>
      <c r="C129" s="55"/>
      <c r="D129" s="55"/>
      <c r="E129" s="55"/>
      <c r="F129" s="55"/>
      <c r="G129" s="55"/>
      <c r="H129" s="55"/>
      <c r="I129" s="56"/>
      <c r="J129" s="55"/>
      <c r="K129" s="55"/>
      <c r="L129" s="6"/>
      <c r="M129" s="6"/>
    </row>
    <row r="130" ht="12.75" customHeight="1">
      <c r="A130" s="6"/>
      <c r="B130" s="6"/>
      <c r="C130" s="6"/>
      <c r="D130" s="6"/>
      <c r="E130" s="6"/>
      <c r="F130" s="6"/>
      <c r="G130" s="6"/>
      <c r="H130" s="6"/>
      <c r="I130" s="52"/>
      <c r="J130" s="6"/>
      <c r="K130" s="6"/>
      <c r="L130" s="6"/>
      <c r="M130" s="6"/>
    </row>
    <row r="131" ht="12.75" customHeight="1">
      <c r="A131" s="6"/>
      <c r="B131" s="6"/>
      <c r="C131" s="6"/>
      <c r="D131" s="6"/>
      <c r="E131" s="6"/>
      <c r="F131" s="6"/>
      <c r="G131" s="6"/>
      <c r="H131" s="6"/>
      <c r="I131" s="52"/>
      <c r="J131" s="6"/>
      <c r="K131" s="6"/>
      <c r="L131" s="6"/>
      <c r="M131" s="6"/>
    </row>
    <row r="132" ht="12.75" customHeight="1">
      <c r="A132" s="6"/>
      <c r="B132" s="6"/>
      <c r="C132" s="6"/>
      <c r="D132" s="6"/>
      <c r="E132" s="6"/>
      <c r="F132" s="6"/>
      <c r="G132" s="6"/>
      <c r="H132" s="6"/>
      <c r="I132" s="6"/>
      <c r="J132" s="6"/>
      <c r="K132" s="6"/>
      <c r="L132" s="6"/>
      <c r="M132" s="6"/>
    </row>
    <row r="133" ht="12.75" customHeight="1">
      <c r="A133" s="6"/>
      <c r="B133" s="6"/>
      <c r="C133" s="6"/>
      <c r="D133" s="6"/>
      <c r="E133" s="6"/>
      <c r="F133" s="6"/>
      <c r="G133" s="6"/>
      <c r="H133" s="6"/>
      <c r="I133" s="6"/>
      <c r="J133" s="6"/>
      <c r="K133" s="6"/>
      <c r="L133" s="6"/>
      <c r="M133" s="6"/>
    </row>
    <row r="134" ht="12.75" customHeight="1">
      <c r="A134" s="6"/>
      <c r="B134" s="6"/>
      <c r="C134" s="6"/>
      <c r="D134" s="6"/>
      <c r="E134" s="6"/>
      <c r="F134" s="6"/>
      <c r="G134" s="6"/>
      <c r="H134" s="6"/>
      <c r="I134" s="6"/>
      <c r="J134" s="6"/>
      <c r="K134" s="6"/>
      <c r="L134" s="6"/>
      <c r="M134" s="6"/>
    </row>
    <row r="135" ht="12.75" customHeight="1">
      <c r="A135" s="6"/>
      <c r="B135" s="6"/>
      <c r="C135" s="6"/>
      <c r="D135" s="6"/>
      <c r="E135" s="6"/>
      <c r="F135" s="6"/>
      <c r="G135" s="6"/>
      <c r="H135" s="6"/>
      <c r="I135" s="6"/>
      <c r="J135" s="6"/>
      <c r="K135" s="6"/>
      <c r="L135" s="6"/>
      <c r="M135" s="6"/>
    </row>
    <row r="136" ht="12.75" customHeight="1">
      <c r="A136" s="6"/>
      <c r="B136" s="6"/>
      <c r="C136" s="6"/>
      <c r="D136" s="6"/>
      <c r="E136" s="6"/>
      <c r="F136" s="6"/>
      <c r="G136" s="6"/>
      <c r="H136" s="6"/>
      <c r="I136" s="6"/>
      <c r="J136" s="6"/>
      <c r="K136" s="6"/>
      <c r="L136" s="6"/>
      <c r="M136" s="6"/>
    </row>
    <row r="137" ht="12.75" customHeight="1">
      <c r="A137" s="6"/>
      <c r="B137" s="6"/>
      <c r="C137" s="6"/>
      <c r="D137" s="6"/>
      <c r="E137" s="6"/>
      <c r="F137" s="6"/>
      <c r="G137" s="6"/>
      <c r="H137" s="6"/>
      <c r="I137" s="6"/>
      <c r="J137" s="6"/>
      <c r="K137" s="6"/>
      <c r="L137" s="6"/>
      <c r="M137" s="6"/>
    </row>
    <row r="138" ht="12.75" customHeight="1">
      <c r="A138" s="6"/>
      <c r="B138" s="6"/>
      <c r="C138" s="6"/>
      <c r="D138" s="6"/>
      <c r="E138" s="6"/>
      <c r="F138" s="6"/>
      <c r="G138" s="6"/>
      <c r="H138" s="6"/>
      <c r="I138" s="6"/>
      <c r="J138" s="6"/>
      <c r="K138" s="6"/>
      <c r="L138" s="6"/>
      <c r="M138" s="6"/>
    </row>
    <row r="139" ht="12.75" customHeight="1">
      <c r="A139" s="6"/>
      <c r="B139" s="6"/>
      <c r="C139" s="6"/>
      <c r="D139" s="6"/>
      <c r="E139" s="6"/>
      <c r="F139" s="6"/>
      <c r="G139" s="6"/>
      <c r="H139" s="6"/>
      <c r="I139" s="6"/>
      <c r="J139" s="6"/>
      <c r="K139" s="6"/>
      <c r="L139" s="6"/>
      <c r="M139" s="6"/>
    </row>
    <row r="140" ht="12.75" customHeight="1">
      <c r="A140" s="6"/>
      <c r="B140" s="6"/>
      <c r="C140" s="6"/>
      <c r="D140" s="6"/>
      <c r="E140" s="6"/>
      <c r="F140" s="6"/>
      <c r="G140" s="6"/>
      <c r="H140" s="6"/>
      <c r="I140" s="6"/>
      <c r="J140" s="6"/>
      <c r="K140" s="6"/>
      <c r="L140" s="6"/>
      <c r="M140" s="6"/>
    </row>
    <row r="141" ht="12.75" customHeight="1">
      <c r="A141" s="6"/>
      <c r="B141" s="6"/>
      <c r="C141" s="6"/>
      <c r="D141" s="6"/>
      <c r="E141" s="6"/>
      <c r="F141" s="6"/>
      <c r="G141" s="6"/>
      <c r="H141" s="6"/>
      <c r="I141" s="6"/>
      <c r="J141" s="6"/>
      <c r="K141" s="6"/>
      <c r="L141" s="6"/>
      <c r="M141" s="6"/>
    </row>
    <row r="142" ht="12.75" customHeight="1">
      <c r="A142" s="6"/>
      <c r="B142" s="6"/>
      <c r="C142" s="6"/>
      <c r="D142" s="6"/>
      <c r="E142" s="6"/>
      <c r="F142" s="6"/>
      <c r="G142" s="6"/>
      <c r="H142" s="6"/>
      <c r="I142" s="6"/>
      <c r="J142" s="6"/>
      <c r="K142" s="6"/>
      <c r="L142" s="6"/>
      <c r="M142" s="6"/>
    </row>
    <row r="143" ht="12.75" customHeight="1">
      <c r="A143" s="6"/>
      <c r="B143" s="6"/>
      <c r="C143" s="6"/>
      <c r="D143" s="6"/>
      <c r="E143" s="6"/>
      <c r="F143" s="6"/>
      <c r="G143" s="6"/>
      <c r="H143" s="6"/>
      <c r="I143" s="6"/>
      <c r="J143" s="6"/>
      <c r="K143" s="6"/>
      <c r="L143" s="6"/>
      <c r="M143" s="6"/>
    </row>
    <row r="144" ht="12.75" customHeight="1">
      <c r="A144" s="6"/>
      <c r="B144" s="6"/>
      <c r="C144" s="6"/>
      <c r="D144" s="6"/>
      <c r="E144" s="6"/>
      <c r="F144" s="6"/>
      <c r="G144" s="6"/>
      <c r="H144" s="6"/>
      <c r="I144" s="6"/>
      <c r="J144" s="6"/>
      <c r="K144" s="6"/>
      <c r="L144" s="6"/>
      <c r="M144" s="6"/>
    </row>
    <row r="145" ht="12.75" customHeight="1">
      <c r="A145" s="6"/>
      <c r="B145" s="6"/>
      <c r="C145" s="6"/>
      <c r="D145" s="6"/>
      <c r="E145" s="6"/>
      <c r="F145" s="6"/>
      <c r="G145" s="6"/>
      <c r="H145" s="6"/>
      <c r="I145" s="6"/>
      <c r="J145" s="6"/>
      <c r="K145" s="6"/>
      <c r="L145" s="6"/>
      <c r="M145" s="6"/>
    </row>
    <row r="146" ht="12.75" customHeight="1">
      <c r="A146" s="6"/>
      <c r="B146" s="6"/>
      <c r="C146" s="6"/>
      <c r="D146" s="6"/>
      <c r="E146" s="6"/>
      <c r="F146" s="6"/>
      <c r="G146" s="6"/>
      <c r="H146" s="6"/>
      <c r="I146" s="6"/>
      <c r="J146" s="6"/>
      <c r="K146" s="6"/>
      <c r="L146" s="6"/>
      <c r="M146" s="6"/>
    </row>
    <row r="147" ht="12.75" customHeight="1">
      <c r="A147" s="6"/>
      <c r="B147" s="6"/>
      <c r="C147" s="6"/>
      <c r="D147" s="6"/>
      <c r="E147" s="6"/>
      <c r="F147" s="6"/>
      <c r="G147" s="6"/>
      <c r="H147" s="6"/>
      <c r="I147" s="6"/>
      <c r="J147" s="6"/>
      <c r="K147" s="6"/>
      <c r="L147" s="6"/>
      <c r="M147" s="6"/>
    </row>
    <row r="148" ht="12.75" customHeight="1">
      <c r="A148" s="6"/>
      <c r="B148" s="6"/>
      <c r="C148" s="6"/>
      <c r="D148" s="6"/>
      <c r="E148" s="6"/>
      <c r="F148" s="6"/>
      <c r="G148" s="6"/>
      <c r="H148" s="6"/>
      <c r="I148" s="6"/>
      <c r="J148" s="6"/>
      <c r="K148" s="6"/>
      <c r="L148" s="6"/>
      <c r="M148" s="6"/>
    </row>
    <row r="149" ht="12.75" customHeight="1">
      <c r="A149" s="6"/>
      <c r="B149" s="6"/>
      <c r="C149" s="6"/>
      <c r="D149" s="6"/>
      <c r="E149" s="6"/>
      <c r="F149" s="6"/>
      <c r="G149" s="6"/>
      <c r="H149" s="6"/>
      <c r="I149" s="6"/>
      <c r="J149" s="6"/>
      <c r="K149" s="6"/>
      <c r="L149" s="6"/>
      <c r="M149" s="6"/>
    </row>
    <row r="150" ht="12.75" customHeight="1">
      <c r="A150" s="6"/>
      <c r="B150" s="6"/>
      <c r="C150" s="6"/>
      <c r="D150" s="6"/>
      <c r="E150" s="6"/>
      <c r="F150" s="6"/>
      <c r="G150" s="6"/>
      <c r="H150" s="6"/>
      <c r="I150" s="6"/>
      <c r="J150" s="6"/>
      <c r="K150" s="6"/>
      <c r="L150" s="6"/>
      <c r="M150" s="6"/>
    </row>
    <row r="151" ht="12.75" customHeight="1">
      <c r="A151" s="6"/>
      <c r="B151" s="6"/>
      <c r="C151" s="6"/>
      <c r="D151" s="6"/>
      <c r="E151" s="6"/>
      <c r="F151" s="6"/>
      <c r="G151" s="6"/>
      <c r="H151" s="6"/>
      <c r="I151" s="6"/>
      <c r="J151" s="6"/>
      <c r="K151" s="6"/>
      <c r="L151" s="6"/>
      <c r="M151" s="6"/>
    </row>
    <row r="152" ht="12.75" customHeight="1">
      <c r="A152" s="6"/>
      <c r="B152" s="6"/>
      <c r="C152" s="6"/>
      <c r="D152" s="6"/>
      <c r="E152" s="6"/>
      <c r="F152" s="6"/>
      <c r="G152" s="6"/>
      <c r="H152" s="6"/>
      <c r="I152" s="6"/>
      <c r="J152" s="6"/>
      <c r="K152" s="6"/>
      <c r="L152" s="6"/>
      <c r="M152" s="6"/>
    </row>
    <row r="153" ht="12.75" customHeight="1">
      <c r="A153" s="6"/>
      <c r="B153" s="6"/>
      <c r="C153" s="6"/>
      <c r="D153" s="6"/>
      <c r="E153" s="6"/>
      <c r="F153" s="6"/>
      <c r="G153" s="6"/>
      <c r="H153" s="6"/>
      <c r="I153" s="6"/>
      <c r="J153" s="6"/>
      <c r="K153" s="6"/>
      <c r="L153" s="6"/>
      <c r="M153" s="6"/>
    </row>
    <row r="154" ht="12.75" customHeight="1">
      <c r="A154" s="6"/>
      <c r="B154" s="6"/>
      <c r="C154" s="6"/>
      <c r="D154" s="6"/>
      <c r="E154" s="6"/>
      <c r="F154" s="6"/>
      <c r="G154" s="6"/>
      <c r="H154" s="6"/>
      <c r="I154" s="6"/>
      <c r="J154" s="6"/>
      <c r="K154" s="6"/>
      <c r="L154" s="6"/>
      <c r="M154" s="6"/>
    </row>
    <row r="155" ht="12.75" customHeight="1">
      <c r="A155" s="6"/>
      <c r="B155" s="6"/>
      <c r="C155" s="6"/>
      <c r="D155" s="6"/>
      <c r="E155" s="6"/>
      <c r="F155" s="6"/>
      <c r="G155" s="6"/>
      <c r="H155" s="6"/>
      <c r="I155" s="6"/>
      <c r="J155" s="6"/>
      <c r="K155" s="6"/>
      <c r="L155" s="6"/>
      <c r="M155" s="6"/>
    </row>
    <row r="156" ht="12.75" customHeight="1">
      <c r="A156" s="6"/>
      <c r="B156" s="6"/>
      <c r="C156" s="6"/>
      <c r="D156" s="6"/>
      <c r="E156" s="6"/>
      <c r="F156" s="6"/>
      <c r="G156" s="6"/>
      <c r="H156" s="6"/>
      <c r="I156" s="6"/>
      <c r="J156" s="6"/>
      <c r="K156" s="6"/>
      <c r="L156" s="6"/>
      <c r="M156" s="6"/>
    </row>
    <row r="157" ht="12.75" customHeight="1">
      <c r="A157" s="6"/>
      <c r="B157" s="6"/>
      <c r="C157" s="6"/>
      <c r="D157" s="6"/>
      <c r="E157" s="6"/>
      <c r="F157" s="6"/>
      <c r="G157" s="6"/>
      <c r="H157" s="6"/>
      <c r="I157" s="6"/>
      <c r="J157" s="6"/>
      <c r="K157" s="6"/>
      <c r="L157" s="6"/>
      <c r="M157" s="6"/>
    </row>
    <row r="158" ht="12.75" customHeight="1">
      <c r="A158" s="6"/>
      <c r="B158" s="6"/>
      <c r="C158" s="6"/>
      <c r="D158" s="6"/>
      <c r="E158" s="6"/>
      <c r="F158" s="6"/>
      <c r="G158" s="6"/>
      <c r="H158" s="6"/>
      <c r="I158" s="6"/>
      <c r="J158" s="6"/>
      <c r="K158" s="6"/>
      <c r="L158" s="6"/>
      <c r="M158" s="6"/>
    </row>
    <row r="159" ht="12.75" customHeight="1">
      <c r="A159" s="6"/>
      <c r="B159" s="6"/>
      <c r="C159" s="6"/>
      <c r="D159" s="6"/>
      <c r="E159" s="6"/>
      <c r="F159" s="6"/>
      <c r="G159" s="6"/>
      <c r="H159" s="6"/>
      <c r="I159" s="6"/>
      <c r="J159" s="6"/>
      <c r="K159" s="6"/>
      <c r="L159" s="6"/>
      <c r="M159" s="6"/>
    </row>
    <row r="160" ht="12.75" customHeight="1">
      <c r="A160" s="6"/>
      <c r="B160" s="6"/>
      <c r="C160" s="6"/>
      <c r="D160" s="6"/>
      <c r="E160" s="6"/>
      <c r="F160" s="6"/>
      <c r="G160" s="6"/>
      <c r="H160" s="6"/>
      <c r="I160" s="6"/>
      <c r="J160" s="6"/>
      <c r="K160" s="6"/>
      <c r="L160" s="6"/>
      <c r="M160" s="6"/>
    </row>
    <row r="161" ht="12.75" customHeight="1">
      <c r="A161" s="6"/>
      <c r="B161" s="6"/>
      <c r="C161" s="6"/>
      <c r="D161" s="6"/>
      <c r="E161" s="6"/>
      <c r="F161" s="6"/>
      <c r="G161" s="6"/>
      <c r="H161" s="6"/>
      <c r="I161" s="6"/>
      <c r="J161" s="6"/>
      <c r="K161" s="6"/>
      <c r="L161" s="6"/>
      <c r="M161" s="6"/>
    </row>
    <row r="162" ht="12.75" customHeight="1">
      <c r="A162" s="6"/>
      <c r="B162" s="6"/>
      <c r="C162" s="6"/>
      <c r="D162" s="6"/>
      <c r="E162" s="6"/>
      <c r="F162" s="6"/>
      <c r="G162" s="6"/>
      <c r="H162" s="6"/>
      <c r="I162" s="6"/>
      <c r="J162" s="6"/>
      <c r="K162" s="6"/>
      <c r="L162" s="6"/>
      <c r="M162" s="6"/>
    </row>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59:G59"/>
    <mergeCell ref="A69:G69"/>
    <mergeCell ref="A79:G79"/>
    <mergeCell ref="A89:G89"/>
    <mergeCell ref="A99:G99"/>
    <mergeCell ref="A109:G109"/>
    <mergeCell ref="A119:G119"/>
    <mergeCell ref="A1:G1"/>
    <mergeCell ref="A2:K2"/>
    <mergeCell ref="A7:G7"/>
    <mergeCell ref="A17:G17"/>
    <mergeCell ref="A27:G27"/>
    <mergeCell ref="A37:G37"/>
    <mergeCell ref="A49:G49"/>
  </mergeCells>
  <conditionalFormatting sqref="A9:G14 A19:G24 A29:G34 A39:G44 A51:G56 A61:G66 A71:G76 A81:G86 A91:G96 A101:G106 A111:G116 A121:G126">
    <cfRule type="expression" dxfId="8" priority="1">
      <formula>NOT(ISERROR(MATCH(A9,$I$3:$I$129,0)))</formula>
    </cfRule>
  </conditionalFormatting>
  <conditionalFormatting sqref="A9:G14 A19:G24 A29:G34 A39:G44 A51:G56 A61:G66 A71:G76 A81:G86 A91:G96 A101:G106 A111:G116 A121:G126">
    <cfRule type="expression" dxfId="0" priority="2">
      <formula>$M$8=INDEX($K$3:$K$129,MATCH(A9,$I$3:$I$129,0))</formula>
    </cfRule>
  </conditionalFormatting>
  <conditionalFormatting sqref="A9:G14 A19:G24 A29:G34 A39:G44 A51:G56 A61:G66 A71:G76 A81:G86 A91:G96 A101:G106 A111:G116 A121:G126">
    <cfRule type="expression" dxfId="1" priority="3">
      <formula>$M$9=INDEX($K$3:$K$129,MATCH(A9,$I$3:$I$129,0))</formula>
    </cfRule>
  </conditionalFormatting>
  <conditionalFormatting sqref="A9:G14 A19:G24 A29:G34 A39:G44 A51:G56 A61:G66 A71:G76 A81:G86 A91:G96 A101:G106 A111:G116 A121:G126">
    <cfRule type="expression" dxfId="2" priority="4">
      <formula>$M$10=INDEX($K$3:$K$129,MATCH(A9,$I$3:$I$129,0))</formula>
    </cfRule>
  </conditionalFormatting>
  <conditionalFormatting sqref="A9:G14 A19:G24 A29:G34 A39:G44 A51:G56 A61:G66 A71:G76 A81:G86 A91:G96 A101:G106 A111:G116 A121:G126">
    <cfRule type="expression" dxfId="3" priority="5">
      <formula>$M$11=INDEX($K$3:$K$129,MATCH(A9,$I$3:$I$129,0))</formula>
    </cfRule>
  </conditionalFormatting>
  <conditionalFormatting sqref="A9:G14 A19:G24 A29:G34 A39:G44 A51:G56 A61:G66 A71:G76 A81:G86 A91:G96 A101:G106 A111:G116 A121:G126">
    <cfRule type="expression" dxfId="4" priority="6">
      <formula>$M$12=INDEX($K$3:$K$129,MATCH(A9,$I$3:$I$129,0))</formula>
    </cfRule>
  </conditionalFormatting>
  <conditionalFormatting sqref="A9:G14 A19:G24 A29:G34 A39:G44 A51:G56 A61:G66 A71:G76 A81:G86 A91:G96 A101:G106 A111:G116 A121:G126">
    <cfRule type="expression" dxfId="5" priority="7">
      <formula>$M$13=INDEX($K$3:$K$129,MATCH(A9,$I$3:$I$129,0))</formula>
    </cfRule>
  </conditionalFormatting>
  <conditionalFormatting sqref="A9:G14 A19:G24 A29:G34 A39:G44 A51:G56 A61:G66 A71:G76 A81:G86 A91:G96 A101:G106 A111:G116 A121:G126">
    <cfRule type="expression" dxfId="6" priority="8">
      <formula>$M$14=INDEX($K$3:$K$129,MATCH(A9,$I$3:$I$129,0))</formula>
    </cfRule>
  </conditionalFormatting>
  <conditionalFormatting sqref="A9:G14 A19:G24 A29:G34 A39:G44 A51:G56 A61:G66 A71:G76 A81:G86 A91:G96 A101:G106 A111:G116 A121:G126">
    <cfRule type="expression" dxfId="7" priority="9">
      <formula>$M$15=INDEX($K$3:$K$129,MATCH(A9,$I$3:$I$129,0))</formula>
    </cfRule>
  </conditionalFormatting>
  <conditionalFormatting sqref="I7:K129">
    <cfRule type="expression" dxfId="0" priority="10">
      <formula>$K7=$M$8</formula>
    </cfRule>
  </conditionalFormatting>
  <conditionalFormatting sqref="I7:K129">
    <cfRule type="expression" dxfId="1" priority="11">
      <formula>$K7=$M$9</formula>
    </cfRule>
  </conditionalFormatting>
  <conditionalFormatting sqref="I7:K129">
    <cfRule type="expression" dxfId="2" priority="12">
      <formula>$K7=$M$10</formula>
    </cfRule>
  </conditionalFormatting>
  <conditionalFormatting sqref="I7:K129">
    <cfRule type="expression" dxfId="3" priority="13">
      <formula>$K7=$M$11</formula>
    </cfRule>
  </conditionalFormatting>
  <conditionalFormatting sqref="I7:K129">
    <cfRule type="expression" dxfId="4" priority="14">
      <formula>$K7=$M$12</formula>
    </cfRule>
  </conditionalFormatting>
  <conditionalFormatting sqref="I7:K129">
    <cfRule type="expression" dxfId="5" priority="15">
      <formula>$K7=$M$13</formula>
    </cfRule>
  </conditionalFormatting>
  <conditionalFormatting sqref="I7:K129">
    <cfRule type="expression" dxfId="6" priority="16">
      <formula>$K7=$M$14</formula>
    </cfRule>
  </conditionalFormatting>
  <conditionalFormatting sqref="I7:K129">
    <cfRule type="expression" dxfId="7" priority="17">
      <formula>$K7=$M$15</formula>
    </cfRule>
  </conditionalFormatting>
  <conditionalFormatting sqref="J17">
    <cfRule type="containsText" dxfId="9" priority="18" operator="containsText" text="Vertex42">
      <formula>NOT(ISERROR(SEARCH(("Vertex42"),(J17))))</formula>
    </cfRule>
  </conditionalFormatting>
  <dataValidations>
    <dataValidation type="list" allowBlank="1" showErrorMessage="1" sqref="K8:K16 K18:K22 K24:K26 K28:K31 K33 K35:K36 K38:K45 K50:K56 K58 K60:K68 K70:K78 K80:K88 K90:K98 K100:K108 K110:K118 K120:K128">
      <formula1>'2024 Schedule'!eventlabels</formula1>
    </dataValidation>
  </dataValidations>
  <printOptions horizontalCentered="1"/>
  <pageMargins bottom="0.5" footer="0.0" header="0.0" left="0.25" right="0.25" top="0.4"/>
  <pageSetup orientation="portrait"/>
  <headerFooter>
    <oddFooter>&amp;Lhttps://www.vertex42.com/calendars/yearly-schedule-of-events.html&amp;R© 2013-2019 Vertex42 LLC</oddFooter>
  </headerFooter>
  <rowBreaks count="1" manualBreakCount="1">
    <brk id="108"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7" width="2.88"/>
    <col customWidth="1" min="8" max="8" width="2.38"/>
    <col customWidth="1" min="9" max="9" width="12.88"/>
    <col customWidth="1" min="10" max="10" width="34.25"/>
    <col customWidth="1" min="11" max="11" width="10.63"/>
    <col customWidth="1" min="12" max="12" width="10.13"/>
    <col customWidth="1" hidden="1" min="13" max="13" width="28.63"/>
  </cols>
  <sheetData>
    <row r="1" ht="26.25" customHeight="1">
      <c r="A1" s="57">
        <v>2023.0</v>
      </c>
      <c r="B1" s="2"/>
      <c r="C1" s="2"/>
      <c r="D1" s="2"/>
      <c r="E1" s="2"/>
      <c r="F1" s="2"/>
      <c r="G1" s="2"/>
      <c r="H1" s="3"/>
      <c r="I1" s="4" t="s">
        <v>0</v>
      </c>
      <c r="J1" s="3"/>
      <c r="K1" s="5"/>
      <c r="L1" s="6"/>
      <c r="M1" s="7" t="str">
        <f>HYPERLINK("https://www.vertex42.com/","Templates by Vertex42.com")</f>
        <v>Templates by Vertex42.com</v>
      </c>
    </row>
    <row r="2" ht="24.0" customHeight="1">
      <c r="A2" s="8" t="s">
        <v>1</v>
      </c>
      <c r="L2" s="6"/>
      <c r="M2" s="9" t="str">
        <f>HYPERLINK("https://www.vertex42.com/calendars/yearly-schedule-of-events.html","Yearly Schedule of Events")</f>
        <v>Yearly Schedule of Events</v>
      </c>
    </row>
    <row r="3" ht="15.0" customHeight="1">
      <c r="A3" s="10"/>
      <c r="B3" s="11"/>
      <c r="C3" s="11"/>
      <c r="D3" s="11"/>
      <c r="E3" s="11"/>
      <c r="F3" s="11"/>
      <c r="G3" s="11"/>
      <c r="H3" s="11"/>
      <c r="I3" s="12"/>
      <c r="J3" s="11"/>
      <c r="K3" s="11"/>
      <c r="L3" s="13"/>
      <c r="M3" s="14" t="s">
        <v>2</v>
      </c>
    </row>
    <row r="4" ht="12.75" customHeight="1">
      <c r="A4" s="10"/>
      <c r="B4" s="11"/>
      <c r="C4" s="11"/>
      <c r="D4" s="11"/>
      <c r="E4" s="11"/>
      <c r="F4" s="11"/>
      <c r="G4" s="11"/>
      <c r="H4" s="11"/>
      <c r="I4" s="15" t="s">
        <v>3</v>
      </c>
      <c r="J4" s="11"/>
      <c r="K4" s="11"/>
      <c r="L4" s="13"/>
      <c r="M4" s="16" t="s">
        <v>4</v>
      </c>
    </row>
    <row r="5" ht="15.0" customHeight="1">
      <c r="A5" s="11"/>
      <c r="B5" s="11"/>
      <c r="C5" s="11"/>
      <c r="D5" s="11"/>
      <c r="E5" s="11"/>
      <c r="F5" s="11"/>
      <c r="G5" s="11"/>
      <c r="H5" s="11"/>
      <c r="I5" s="11"/>
      <c r="J5" s="11"/>
      <c r="K5" s="11"/>
      <c r="L5" s="13"/>
    </row>
    <row r="6" ht="15.0" customHeight="1">
      <c r="A6" s="11"/>
      <c r="B6" s="11"/>
      <c r="C6" s="11"/>
      <c r="D6" s="11"/>
      <c r="E6" s="11"/>
      <c r="F6" s="11"/>
      <c r="G6" s="11"/>
      <c r="H6" s="11"/>
      <c r="I6" s="11"/>
      <c r="J6" s="11"/>
      <c r="K6" s="11"/>
      <c r="L6" s="13"/>
    </row>
    <row r="7" ht="15.0" customHeight="1">
      <c r="A7" s="17">
        <f>DATE($A$1,1,1)</f>
        <v>44927</v>
      </c>
      <c r="B7" s="18"/>
      <c r="C7" s="18"/>
      <c r="D7" s="18"/>
      <c r="E7" s="18"/>
      <c r="F7" s="18"/>
      <c r="G7" s="18"/>
      <c r="H7" s="6"/>
      <c r="I7" s="19" t="str">
        <f>TEXT(A7,"mmmm")</f>
        <v>January</v>
      </c>
      <c r="J7" s="20"/>
      <c r="K7" s="21"/>
      <c r="L7" s="6"/>
      <c r="M7" s="22" t="s">
        <v>5</v>
      </c>
    </row>
    <row r="8" ht="12.75" customHeight="1">
      <c r="A8" s="23" t="str">
        <f>CHOOSE(1+MOD($M$19+1-2,7),"Su","M","Tu","W","Th","F","Sa")</f>
        <v>Su</v>
      </c>
      <c r="B8" s="24" t="str">
        <f>CHOOSE(1+MOD($M$19+2-2,7),"Su","M","Tu","W","Th","F","Sa")</f>
        <v>M</v>
      </c>
      <c r="C8" s="24" t="str">
        <f>CHOOSE(1+MOD($M$19+3-2,7),"Su","M","Tu","W","Th","F","Sa")</f>
        <v>Tu</v>
      </c>
      <c r="D8" s="24" t="str">
        <f>CHOOSE(1+MOD($M$19+4-2,7),"Su","M","Tu","W","Th","F","Sa")</f>
        <v>W</v>
      </c>
      <c r="E8" s="24" t="str">
        <f>CHOOSE(1+MOD($M$19+5-2,7),"Su","M","Tu","W","Th","F","Sa")</f>
        <v>Th</v>
      </c>
      <c r="F8" s="24" t="str">
        <f>CHOOSE(1+MOD($M$19+6-2,7),"Su","M","Tu","W","Th","F","Sa")</f>
        <v>F</v>
      </c>
      <c r="G8" s="25" t="str">
        <f>CHOOSE(1+MOD($M$19+7-2,7),"Su","M","Tu","W","Th","F","Sa")</f>
        <v>Sa</v>
      </c>
      <c r="H8" s="6"/>
      <c r="I8" s="30">
        <v>44944.0</v>
      </c>
      <c r="J8" s="6" t="s">
        <v>6</v>
      </c>
      <c r="K8" s="13" t="s">
        <v>7</v>
      </c>
      <c r="L8" s="6"/>
      <c r="M8" s="27" t="s">
        <v>8</v>
      </c>
    </row>
    <row r="9" ht="12.75" customHeight="1">
      <c r="A9" s="28">
        <f>IF(WEEKDAY(A7,1)=$M$19,A7,"")</f>
        <v>44927</v>
      </c>
      <c r="B9" s="28">
        <f>IF(A9="",IF(WEEKDAY(A7,1)=MOD($M$19,7)+1,A7,""),A9+1)</f>
        <v>44928</v>
      </c>
      <c r="C9" s="28">
        <f>IF(B9="",IF(WEEKDAY(A7,1)=MOD($M$19+1,7)+1,A7,""),B9+1)</f>
        <v>44929</v>
      </c>
      <c r="D9" s="28">
        <f>IF(C9="",IF(WEEKDAY(A7,1)=MOD($M$19+2,7)+1,A7,""),C9+1)</f>
        <v>44930</v>
      </c>
      <c r="E9" s="28">
        <f>IF(D9="",IF(WEEKDAY(A7,1)=MOD($M$19+3,7)+1,A7,""),D9+1)</f>
        <v>44931</v>
      </c>
      <c r="F9" s="28">
        <f>IF(E9="",IF(WEEKDAY(A7,1)=MOD($M$19+4,7)+1,A7,""),E9+1)</f>
        <v>44932</v>
      </c>
      <c r="G9" s="28">
        <f>IF(F9="",IF(WEEKDAY(A7,1)=MOD($M$19+5,7)+1,A7,""),F9+1)</f>
        <v>44933</v>
      </c>
      <c r="H9" s="6"/>
      <c r="I9" s="30">
        <v>44951.0</v>
      </c>
      <c r="J9" s="6" t="s">
        <v>9</v>
      </c>
      <c r="K9" s="13" t="s">
        <v>10</v>
      </c>
      <c r="L9" s="6"/>
      <c r="M9" s="29" t="s">
        <v>11</v>
      </c>
    </row>
    <row r="10" ht="12.75" customHeight="1">
      <c r="A10" s="28">
        <f t="shared" ref="A10:A14" si="2">IF(G9="","",IF(MONTH(G9+1)&lt;&gt;MONTH(G9),"",G9+1))</f>
        <v>44934</v>
      </c>
      <c r="B10" s="28">
        <f t="shared" ref="B10:G10" si="1">IF(A10="","",IF(MONTH(A10+1)&lt;&gt;MONTH(A10),"",A10+1))</f>
        <v>44935</v>
      </c>
      <c r="C10" s="28">
        <f t="shared" si="1"/>
        <v>44936</v>
      </c>
      <c r="D10" s="28">
        <f t="shared" si="1"/>
        <v>44937</v>
      </c>
      <c r="E10" s="28">
        <f t="shared" si="1"/>
        <v>44938</v>
      </c>
      <c r="F10" s="28">
        <f t="shared" si="1"/>
        <v>44939</v>
      </c>
      <c r="G10" s="28">
        <f t="shared" si="1"/>
        <v>44940</v>
      </c>
      <c r="H10" s="6"/>
      <c r="I10" s="30"/>
      <c r="J10" s="6"/>
      <c r="K10" s="13"/>
      <c r="L10" s="6"/>
      <c r="M10" s="31" t="s">
        <v>12</v>
      </c>
    </row>
    <row r="11" ht="12.75" customHeight="1">
      <c r="A11" s="28">
        <f t="shared" si="2"/>
        <v>44941</v>
      </c>
      <c r="B11" s="28">
        <f t="shared" ref="B11:G11" si="3">IF(A11="","",IF(MONTH(A11+1)&lt;&gt;MONTH(A11),"",A11+1))</f>
        <v>44942</v>
      </c>
      <c r="C11" s="28">
        <f t="shared" si="3"/>
        <v>44943</v>
      </c>
      <c r="D11" s="28">
        <f t="shared" si="3"/>
        <v>44944</v>
      </c>
      <c r="E11" s="28">
        <f t="shared" si="3"/>
        <v>44945</v>
      </c>
      <c r="F11" s="28">
        <f t="shared" si="3"/>
        <v>44946</v>
      </c>
      <c r="G11" s="28">
        <f t="shared" si="3"/>
        <v>44947</v>
      </c>
      <c r="H11" s="6"/>
      <c r="I11" s="30"/>
      <c r="J11" s="6"/>
      <c r="K11" s="13"/>
      <c r="L11" s="6"/>
      <c r="M11" s="32" t="s">
        <v>10</v>
      </c>
    </row>
    <row r="12" ht="12.75" customHeight="1">
      <c r="A12" s="28">
        <f t="shared" si="2"/>
        <v>44948</v>
      </c>
      <c r="B12" s="28">
        <f t="shared" ref="B12:G12" si="4">IF(A12="","",IF(MONTH(A12+1)&lt;&gt;MONTH(A12),"",A12+1))</f>
        <v>44949</v>
      </c>
      <c r="C12" s="28">
        <f t="shared" si="4"/>
        <v>44950</v>
      </c>
      <c r="D12" s="28">
        <f t="shared" si="4"/>
        <v>44951</v>
      </c>
      <c r="E12" s="28">
        <f t="shared" si="4"/>
        <v>44952</v>
      </c>
      <c r="F12" s="28">
        <f t="shared" si="4"/>
        <v>44953</v>
      </c>
      <c r="G12" s="28">
        <f t="shared" si="4"/>
        <v>44954</v>
      </c>
      <c r="H12" s="6"/>
      <c r="I12" s="30"/>
      <c r="J12" s="6"/>
      <c r="K12" s="13"/>
      <c r="L12" s="6"/>
      <c r="M12" s="33" t="s">
        <v>7</v>
      </c>
    </row>
    <row r="13" ht="12.75" customHeight="1">
      <c r="A13" s="28">
        <f t="shared" si="2"/>
        <v>44955</v>
      </c>
      <c r="B13" s="28">
        <f t="shared" ref="B13:G13" si="5">IF(A13="","",IF(MONTH(A13+1)&lt;&gt;MONTH(A13),"",A13+1))</f>
        <v>44956</v>
      </c>
      <c r="C13" s="28">
        <f t="shared" si="5"/>
        <v>44957</v>
      </c>
      <c r="D13" s="28" t="str">
        <f t="shared" si="5"/>
        <v/>
      </c>
      <c r="E13" s="28" t="str">
        <f t="shared" si="5"/>
        <v/>
      </c>
      <c r="F13" s="28" t="str">
        <f t="shared" si="5"/>
        <v/>
      </c>
      <c r="G13" s="28" t="str">
        <f t="shared" si="5"/>
        <v/>
      </c>
      <c r="H13" s="6"/>
      <c r="I13" s="30"/>
      <c r="J13" s="6"/>
      <c r="K13" s="13"/>
      <c r="L13" s="6"/>
      <c r="M13" s="34" t="s">
        <v>13</v>
      </c>
    </row>
    <row r="14" ht="12.75" customHeight="1">
      <c r="A14" s="28" t="str">
        <f t="shared" si="2"/>
        <v/>
      </c>
      <c r="B14" s="28" t="str">
        <f t="shared" ref="B14:G14" si="6">IF(A14="","",IF(MONTH(A14+1)&lt;&gt;MONTH(A14),"",A14+1))</f>
        <v/>
      </c>
      <c r="C14" s="28" t="str">
        <f t="shared" si="6"/>
        <v/>
      </c>
      <c r="D14" s="28" t="str">
        <f t="shared" si="6"/>
        <v/>
      </c>
      <c r="E14" s="28" t="str">
        <f t="shared" si="6"/>
        <v/>
      </c>
      <c r="F14" s="28" t="str">
        <f t="shared" si="6"/>
        <v/>
      </c>
      <c r="G14" s="28" t="str">
        <f t="shared" si="6"/>
        <v/>
      </c>
      <c r="H14" s="6"/>
      <c r="I14" s="30"/>
      <c r="J14" s="6"/>
      <c r="K14" s="13"/>
      <c r="L14" s="6"/>
      <c r="M14" s="35" t="s">
        <v>13</v>
      </c>
    </row>
    <row r="15" ht="12.75" customHeight="1">
      <c r="A15" s="6"/>
      <c r="B15" s="6"/>
      <c r="C15" s="6"/>
      <c r="D15" s="6"/>
      <c r="E15" s="6"/>
      <c r="F15" s="6"/>
      <c r="G15" s="6"/>
      <c r="H15" s="6"/>
      <c r="I15" s="30"/>
      <c r="J15" s="6"/>
      <c r="K15" s="13"/>
      <c r="L15" s="6"/>
      <c r="M15" s="36" t="s">
        <v>13</v>
      </c>
    </row>
    <row r="16" ht="12.75" customHeight="1">
      <c r="A16" s="6"/>
      <c r="B16" s="6"/>
      <c r="C16" s="6"/>
      <c r="D16" s="6"/>
      <c r="E16" s="6"/>
      <c r="F16" s="6"/>
      <c r="G16" s="6"/>
      <c r="H16" s="37" t="s">
        <v>14</v>
      </c>
      <c r="I16" s="30"/>
      <c r="J16" s="6"/>
      <c r="K16" s="13"/>
      <c r="L16" s="6"/>
      <c r="M16" s="38" t="s">
        <v>15</v>
      </c>
    </row>
    <row r="17" ht="12.75" customHeight="1">
      <c r="A17" s="17">
        <f>DATE($A$1,2,1)</f>
        <v>44958</v>
      </c>
      <c r="B17" s="18"/>
      <c r="C17" s="18"/>
      <c r="D17" s="18"/>
      <c r="E17" s="18"/>
      <c r="F17" s="18"/>
      <c r="G17" s="18"/>
      <c r="H17" s="6"/>
      <c r="I17" s="19" t="str">
        <f>TEXT(A17,"mmmm")</f>
        <v>February</v>
      </c>
      <c r="J17" s="20"/>
      <c r="K17" s="21"/>
      <c r="L17" s="6"/>
      <c r="M17" s="39"/>
    </row>
    <row r="18" ht="12.75" customHeight="1">
      <c r="A18" s="23" t="str">
        <f>CHOOSE(1+MOD($M$19+1-2,7),"Su","M","Tu","W","Th","F","Sa")</f>
        <v>Su</v>
      </c>
      <c r="B18" s="24" t="str">
        <f>CHOOSE(1+MOD($M$19+2-2,7),"Su","M","Tu","W","Th","F","Sa")</f>
        <v>M</v>
      </c>
      <c r="C18" s="24" t="str">
        <f>CHOOSE(1+MOD($M$19+3-2,7),"Su","M","Tu","W","Th","F","Sa")</f>
        <v>Tu</v>
      </c>
      <c r="D18" s="24" t="str">
        <f>CHOOSE(1+MOD($M$19+4-2,7),"Su","M","Tu","W","Th","F","Sa")</f>
        <v>W</v>
      </c>
      <c r="E18" s="24" t="str">
        <f>CHOOSE(1+MOD($M$19+5-2,7),"Su","M","Tu","W","Th","F","Sa")</f>
        <v>Th</v>
      </c>
      <c r="F18" s="24" t="str">
        <f>CHOOSE(1+MOD($M$19+6-2,7),"Su","M","Tu","W","Th","F","Sa")</f>
        <v>F</v>
      </c>
      <c r="G18" s="25" t="str">
        <f>CHOOSE(1+MOD($M$19+7-2,7),"Su","M","Tu","W","Th","F","Sa")</f>
        <v>Sa</v>
      </c>
      <c r="H18" s="6"/>
      <c r="I18" s="30">
        <v>44962.0</v>
      </c>
      <c r="J18" s="6" t="s">
        <v>16</v>
      </c>
      <c r="K18" s="13" t="s">
        <v>10</v>
      </c>
      <c r="L18" s="6"/>
      <c r="M18" s="22" t="s">
        <v>17</v>
      </c>
    </row>
    <row r="19" ht="12.75" customHeight="1">
      <c r="A19" s="28" t="str">
        <f>IF(WEEKDAY(A17,1)=$M$19,A17,"")</f>
        <v/>
      </c>
      <c r="B19" s="28" t="str">
        <f>IF(A19="",IF(WEEKDAY(A17,1)=MOD($M$19,7)+1,A17,""),A19+1)</f>
        <v/>
      </c>
      <c r="C19" s="28" t="str">
        <f>IF(B19="",IF(WEEKDAY(A17,1)=MOD($M$19+1,7)+1,A17,""),B19+1)</f>
        <v/>
      </c>
      <c r="D19" s="28">
        <f>IF(C19="",IF(WEEKDAY(A17,1)=MOD($M$19+2,7)+1,A17,""),C19+1)</f>
        <v>44958</v>
      </c>
      <c r="E19" s="28">
        <f>IF(D19="",IF(WEEKDAY(A17,1)=MOD($M$19+3,7)+1,A17,""),D19+1)</f>
        <v>44959</v>
      </c>
      <c r="F19" s="28">
        <f>IF(E19="",IF(WEEKDAY(A17,1)=MOD($M$19+4,7)+1,A17,""),E19+1)</f>
        <v>44960</v>
      </c>
      <c r="G19" s="28">
        <f>IF(F19="",IF(WEEKDAY(A17,1)=MOD($M$19+5,7)+1,A17,""),F19+1)</f>
        <v>44961</v>
      </c>
      <c r="H19" s="6"/>
      <c r="I19" s="30">
        <v>44969.0</v>
      </c>
      <c r="J19" s="6" t="s">
        <v>18</v>
      </c>
      <c r="K19" s="13" t="s">
        <v>11</v>
      </c>
      <c r="L19" s="6"/>
      <c r="M19" s="40">
        <v>1.0</v>
      </c>
    </row>
    <row r="20" ht="12.75" customHeight="1">
      <c r="A20" s="28">
        <f t="shared" ref="A20:A24" si="8">IF(G19="","",IF(MONTH(G19+1)&lt;&gt;MONTH(G19),"",G19+1))</f>
        <v>44962</v>
      </c>
      <c r="B20" s="28">
        <f t="shared" ref="B20:G20" si="7">IF(A20="","",IF(MONTH(A20+1)&lt;&gt;MONTH(A20),"",A20+1))</f>
        <v>44963</v>
      </c>
      <c r="C20" s="28">
        <f t="shared" si="7"/>
        <v>44964</v>
      </c>
      <c r="D20" s="28">
        <f t="shared" si="7"/>
        <v>44965</v>
      </c>
      <c r="E20" s="28">
        <f t="shared" si="7"/>
        <v>44966</v>
      </c>
      <c r="F20" s="28">
        <f t="shared" si="7"/>
        <v>44967</v>
      </c>
      <c r="G20" s="28">
        <f t="shared" si="7"/>
        <v>44968</v>
      </c>
      <c r="H20" s="6"/>
      <c r="I20" s="30">
        <v>44970.0</v>
      </c>
      <c r="J20" s="6" t="s">
        <v>6</v>
      </c>
      <c r="K20" s="13" t="s">
        <v>7</v>
      </c>
      <c r="L20" s="6"/>
    </row>
    <row r="21" ht="12.75" customHeight="1">
      <c r="A21" s="28">
        <f t="shared" si="8"/>
        <v>44969</v>
      </c>
      <c r="B21" s="28">
        <f t="shared" ref="B21:G21" si="9">IF(A21="","",IF(MONTH(A21+1)&lt;&gt;MONTH(A21),"",A21+1))</f>
        <v>44970</v>
      </c>
      <c r="C21" s="28">
        <f t="shared" si="9"/>
        <v>44971</v>
      </c>
      <c r="D21" s="28">
        <f t="shared" si="9"/>
        <v>44972</v>
      </c>
      <c r="E21" s="28">
        <f t="shared" si="9"/>
        <v>44973</v>
      </c>
      <c r="F21" s="28">
        <f t="shared" si="9"/>
        <v>44974</v>
      </c>
      <c r="G21" s="28">
        <f t="shared" si="9"/>
        <v>44975</v>
      </c>
      <c r="H21" s="6"/>
      <c r="I21" s="30">
        <v>44975.0</v>
      </c>
      <c r="J21" s="6" t="s">
        <v>19</v>
      </c>
      <c r="K21" s="13" t="s">
        <v>11</v>
      </c>
      <c r="L21" s="6"/>
      <c r="M21" s="14" t="s">
        <v>20</v>
      </c>
    </row>
    <row r="22" ht="12.75" customHeight="1">
      <c r="A22" s="28">
        <f t="shared" si="8"/>
        <v>44976</v>
      </c>
      <c r="B22" s="28">
        <f t="shared" ref="B22:G22" si="10">IF(A22="","",IF(MONTH(A22+1)&lt;&gt;MONTH(A22),"",A22+1))</f>
        <v>44977</v>
      </c>
      <c r="C22" s="28">
        <f t="shared" si="10"/>
        <v>44978</v>
      </c>
      <c r="D22" s="28">
        <f t="shared" si="10"/>
        <v>44979</v>
      </c>
      <c r="E22" s="28">
        <f t="shared" si="10"/>
        <v>44980</v>
      </c>
      <c r="F22" s="28">
        <f t="shared" si="10"/>
        <v>44981</v>
      </c>
      <c r="G22" s="28">
        <f t="shared" si="10"/>
        <v>44982</v>
      </c>
      <c r="H22" s="6"/>
      <c r="I22" s="30">
        <v>44979.0</v>
      </c>
      <c r="J22" s="6" t="s">
        <v>21</v>
      </c>
      <c r="K22" s="13" t="s">
        <v>11</v>
      </c>
      <c r="L22" s="6"/>
    </row>
    <row r="23" ht="12.75" customHeight="1">
      <c r="A23" s="28">
        <f t="shared" si="8"/>
        <v>44983</v>
      </c>
      <c r="B23" s="28">
        <f t="shared" ref="B23:G23" si="11">IF(A23="","",IF(MONTH(A23+1)&lt;&gt;MONTH(A23),"",A23+1))</f>
        <v>44984</v>
      </c>
      <c r="C23" s="28">
        <f t="shared" si="11"/>
        <v>44985</v>
      </c>
      <c r="D23" s="28" t="str">
        <f t="shared" si="11"/>
        <v/>
      </c>
      <c r="E23" s="28" t="str">
        <f t="shared" si="11"/>
        <v/>
      </c>
      <c r="F23" s="28" t="str">
        <f t="shared" si="11"/>
        <v/>
      </c>
      <c r="G23" s="28" t="str">
        <f t="shared" si="11"/>
        <v/>
      </c>
      <c r="H23" s="6"/>
      <c r="L23" s="6"/>
    </row>
    <row r="24" ht="12.75" customHeight="1">
      <c r="A24" s="28" t="str">
        <f t="shared" si="8"/>
        <v/>
      </c>
      <c r="B24" s="28" t="str">
        <f t="shared" ref="B24:G24" si="12">IF(A24="","",IF(MONTH(A24+1)&lt;&gt;MONTH(A24),"",A24+1))</f>
        <v/>
      </c>
      <c r="C24" s="28" t="str">
        <f t="shared" si="12"/>
        <v/>
      </c>
      <c r="D24" s="28" t="str">
        <f t="shared" si="12"/>
        <v/>
      </c>
      <c r="E24" s="28" t="str">
        <f t="shared" si="12"/>
        <v/>
      </c>
      <c r="F24" s="28" t="str">
        <f t="shared" si="12"/>
        <v/>
      </c>
      <c r="G24" s="28" t="str">
        <f t="shared" si="12"/>
        <v/>
      </c>
      <c r="H24" s="6"/>
      <c r="I24" s="30"/>
      <c r="J24" s="6"/>
      <c r="K24" s="13"/>
      <c r="L24" s="6"/>
    </row>
    <row r="25" ht="12.75" customHeight="1">
      <c r="A25" s="6"/>
      <c r="B25" s="6"/>
      <c r="C25" s="6"/>
      <c r="D25" s="6"/>
      <c r="E25" s="6"/>
      <c r="F25" s="6"/>
      <c r="G25" s="6"/>
      <c r="H25" s="6"/>
      <c r="I25" s="30"/>
      <c r="J25" s="6"/>
      <c r="K25" s="13"/>
      <c r="L25" s="6"/>
      <c r="M25" s="39"/>
    </row>
    <row r="26" ht="12.75" customHeight="1">
      <c r="A26" s="6"/>
      <c r="B26" s="6"/>
      <c r="C26" s="6"/>
      <c r="D26" s="6"/>
      <c r="E26" s="6"/>
      <c r="F26" s="6"/>
      <c r="G26" s="6"/>
      <c r="H26" s="6"/>
      <c r="I26" s="30"/>
      <c r="J26" s="6"/>
      <c r="K26" s="13"/>
      <c r="L26" s="6"/>
      <c r="M26" s="38" t="s">
        <v>22</v>
      </c>
    </row>
    <row r="27" ht="12.75" customHeight="1">
      <c r="A27" s="17">
        <f>DATE($A$1,3,1)</f>
        <v>44986</v>
      </c>
      <c r="B27" s="18"/>
      <c r="C27" s="18"/>
      <c r="D27" s="18"/>
      <c r="E27" s="18"/>
      <c r="F27" s="18"/>
      <c r="G27" s="18"/>
      <c r="H27" s="6"/>
      <c r="I27" s="19" t="str">
        <f>TEXT(A27,"mmmm")</f>
        <v>March</v>
      </c>
      <c r="J27" s="20"/>
      <c r="K27" s="21"/>
      <c r="L27" s="6"/>
      <c r="M27" s="41"/>
    </row>
    <row r="28" ht="12.75" customHeight="1">
      <c r="A28" s="23" t="str">
        <f>CHOOSE(1+MOD($M$19+1-2,7),"Su","M","Tu","W","Th","F","Sa")</f>
        <v>Su</v>
      </c>
      <c r="B28" s="24" t="str">
        <f>CHOOSE(1+MOD($M$19+2-2,7),"Su","M","Tu","W","Th","F","Sa")</f>
        <v>M</v>
      </c>
      <c r="C28" s="24" t="str">
        <f>CHOOSE(1+MOD($M$19+3-2,7),"Su","M","Tu","W","Th","F","Sa")</f>
        <v>Tu</v>
      </c>
      <c r="D28" s="24" t="str">
        <f>CHOOSE(1+MOD($M$19+4-2,7),"Su","M","Tu","W","Th","F","Sa")</f>
        <v>W</v>
      </c>
      <c r="E28" s="24" t="str">
        <f>CHOOSE(1+MOD($M$19+5-2,7),"Su","M","Tu","W","Th","F","Sa")</f>
        <v>Th</v>
      </c>
      <c r="F28" s="24" t="str">
        <f>CHOOSE(1+MOD($M$19+6-2,7),"Su","M","Tu","W","Th","F","Sa")</f>
        <v>F</v>
      </c>
      <c r="G28" s="25" t="str">
        <f>CHOOSE(1+MOD($M$19+7-2,7),"Su","M","Tu","W","Th","F","Sa")</f>
        <v>Sa</v>
      </c>
      <c r="H28" s="6"/>
      <c r="I28" s="30">
        <v>44998.0</v>
      </c>
      <c r="J28" s="6" t="s">
        <v>6</v>
      </c>
      <c r="K28" s="13" t="s">
        <v>7</v>
      </c>
      <c r="L28" s="6"/>
      <c r="M28" s="42" t="s">
        <v>24</v>
      </c>
    </row>
    <row r="29" ht="12.75" customHeight="1">
      <c r="A29" s="28" t="str">
        <f>IF(WEEKDAY(A27,1)=$M$19,A27,"")</f>
        <v/>
      </c>
      <c r="B29" s="28" t="str">
        <f>IF(A29="",IF(WEEKDAY(A27,1)=MOD($M$19,7)+1,A27,""),A29+1)</f>
        <v/>
      </c>
      <c r="C29" s="28" t="str">
        <f>IF(B29="",IF(WEEKDAY(A27,1)=MOD($M$19+1,7)+1,A27,""),B29+1)</f>
        <v/>
      </c>
      <c r="D29" s="28">
        <f>IF(C29="",IF(WEEKDAY(A27,1)=MOD($M$19+2,7)+1,A27,""),C29+1)</f>
        <v>44986</v>
      </c>
      <c r="E29" s="28">
        <f>IF(D29="",IF(WEEKDAY(A27,1)=MOD($M$19+3,7)+1,A27,""),D29+1)</f>
        <v>44987</v>
      </c>
      <c r="F29" s="28">
        <f>IF(E29="",IF(WEEKDAY(A27,1)=MOD($M$19+4,7)+1,A27,""),E29+1)</f>
        <v>44988</v>
      </c>
      <c r="G29" s="28">
        <f>IF(F29="",IF(WEEKDAY(A27,1)=MOD($M$19+5,7)+1,A27,""),F29+1)</f>
        <v>44989</v>
      </c>
      <c r="H29" s="6"/>
      <c r="I29" s="30">
        <v>45004.0</v>
      </c>
      <c r="J29" s="6" t="s">
        <v>23</v>
      </c>
      <c r="K29" s="13" t="s">
        <v>7</v>
      </c>
      <c r="L29" s="6"/>
      <c r="M29" s="43" t="str">
        <f>HYPERLINK("https://www.vertex42.com/ExcelTemplates/schedules.html","► Schedules &amp; Planners")</f>
        <v>► Schedules &amp; Planners</v>
      </c>
    </row>
    <row r="30" ht="12.75" customHeight="1">
      <c r="A30" s="28">
        <f t="shared" ref="A30:A34" si="14">IF(G29="","",IF(MONTH(G29+1)&lt;&gt;MONTH(G29),"",G29+1))</f>
        <v>44990</v>
      </c>
      <c r="B30" s="28">
        <f t="shared" ref="B30:G30" si="13">IF(A30="","",IF(MONTH(A30+1)&lt;&gt;MONTH(A30),"",A30+1))</f>
        <v>44991</v>
      </c>
      <c r="C30" s="28">
        <f t="shared" si="13"/>
        <v>44992</v>
      </c>
      <c r="D30" s="28">
        <f t="shared" si="13"/>
        <v>44993</v>
      </c>
      <c r="E30" s="28">
        <f t="shared" si="13"/>
        <v>44994</v>
      </c>
      <c r="F30" s="28">
        <f t="shared" si="13"/>
        <v>44995</v>
      </c>
      <c r="G30" s="28">
        <f t="shared" si="13"/>
        <v>44996</v>
      </c>
      <c r="H30" s="6"/>
      <c r="I30" s="30">
        <v>45010.0</v>
      </c>
      <c r="J30" s="6" t="s">
        <v>25</v>
      </c>
      <c r="K30" s="13" t="s">
        <v>11</v>
      </c>
      <c r="L30" s="6"/>
      <c r="M30" s="43" t="str">
        <f>HYPERLINK("https://www.vertex42.com/calendars/","► Calendars")</f>
        <v>► Calendars</v>
      </c>
    </row>
    <row r="31" ht="12.75" customHeight="1">
      <c r="A31" s="28">
        <f t="shared" si="14"/>
        <v>44997</v>
      </c>
      <c r="B31" s="28">
        <f t="shared" ref="B31:G31" si="15">IF(A31="","",IF(MONTH(A31+1)&lt;&gt;MONTH(A31),"",A31+1))</f>
        <v>44998</v>
      </c>
      <c r="C31" s="28">
        <f t="shared" si="15"/>
        <v>44999</v>
      </c>
      <c r="D31" s="28">
        <f t="shared" si="15"/>
        <v>45000</v>
      </c>
      <c r="E31" s="28">
        <f t="shared" si="15"/>
        <v>45001</v>
      </c>
      <c r="F31" s="28">
        <f t="shared" si="15"/>
        <v>45002</v>
      </c>
      <c r="G31" s="28">
        <f t="shared" si="15"/>
        <v>45003</v>
      </c>
      <c r="H31" s="6"/>
      <c r="I31" s="30"/>
      <c r="J31" s="6"/>
      <c r="K31" s="13"/>
      <c r="L31" s="6"/>
    </row>
    <row r="32" ht="12.75" customHeight="1">
      <c r="A32" s="28">
        <f t="shared" si="14"/>
        <v>45004</v>
      </c>
      <c r="B32" s="28">
        <f t="shared" ref="B32:G32" si="16">IF(A32="","",IF(MONTH(A32+1)&lt;&gt;MONTH(A32),"",A32+1))</f>
        <v>45005</v>
      </c>
      <c r="C32" s="28">
        <f t="shared" si="16"/>
        <v>45006</v>
      </c>
      <c r="D32" s="28">
        <f t="shared" si="16"/>
        <v>45007</v>
      </c>
      <c r="E32" s="28">
        <f t="shared" si="16"/>
        <v>45008</v>
      </c>
      <c r="F32" s="28">
        <f t="shared" si="16"/>
        <v>45009</v>
      </c>
      <c r="G32" s="28">
        <f t="shared" si="16"/>
        <v>45010</v>
      </c>
      <c r="H32" s="6"/>
      <c r="L32" s="6"/>
    </row>
    <row r="33" ht="12.75" customHeight="1">
      <c r="A33" s="28">
        <f t="shared" si="14"/>
        <v>45011</v>
      </c>
      <c r="B33" s="28">
        <f t="shared" ref="B33:G33" si="17">IF(A33="","",IF(MONTH(A33+1)&lt;&gt;MONTH(A33),"",A33+1))</f>
        <v>45012</v>
      </c>
      <c r="C33" s="28">
        <f t="shared" si="17"/>
        <v>45013</v>
      </c>
      <c r="D33" s="28">
        <f t="shared" si="17"/>
        <v>45014</v>
      </c>
      <c r="E33" s="28">
        <f t="shared" si="17"/>
        <v>45015</v>
      </c>
      <c r="F33" s="28">
        <f t="shared" si="17"/>
        <v>45016</v>
      </c>
      <c r="G33" s="28" t="str">
        <f t="shared" si="17"/>
        <v/>
      </c>
      <c r="H33" s="6"/>
      <c r="I33" s="30"/>
      <c r="J33" s="6"/>
      <c r="K33" s="13"/>
      <c r="L33" s="6"/>
    </row>
    <row r="34" ht="12.75" customHeight="1">
      <c r="A34" s="28" t="str">
        <f t="shared" si="14"/>
        <v/>
      </c>
      <c r="B34" s="28" t="str">
        <f t="shared" ref="B34:G34" si="18">IF(A34="","",IF(MONTH(A34+1)&lt;&gt;MONTH(A34),"",A34+1))</f>
        <v/>
      </c>
      <c r="C34" s="28" t="str">
        <f t="shared" si="18"/>
        <v/>
      </c>
      <c r="D34" s="28" t="str">
        <f t="shared" si="18"/>
        <v/>
      </c>
      <c r="E34" s="28" t="str">
        <f t="shared" si="18"/>
        <v/>
      </c>
      <c r="F34" s="28" t="str">
        <f t="shared" si="18"/>
        <v/>
      </c>
      <c r="G34" s="28" t="str">
        <f t="shared" si="18"/>
        <v/>
      </c>
      <c r="H34" s="6"/>
      <c r="I34" s="30"/>
      <c r="J34" s="6"/>
      <c r="K34" s="13"/>
      <c r="L34" s="6"/>
    </row>
    <row r="35" ht="12.75" customHeight="1">
      <c r="A35" s="6"/>
      <c r="B35" s="6"/>
      <c r="C35" s="6"/>
      <c r="D35" s="6"/>
      <c r="E35" s="6"/>
      <c r="F35" s="6"/>
      <c r="G35" s="6"/>
      <c r="H35" s="6"/>
      <c r="I35" s="30"/>
      <c r="J35" s="6"/>
      <c r="K35" s="13"/>
      <c r="L35" s="6"/>
      <c r="M35" s="41"/>
    </row>
    <row r="36" ht="12.75" customHeight="1">
      <c r="A36" s="6"/>
      <c r="B36" s="6"/>
      <c r="C36" s="6"/>
      <c r="D36" s="6"/>
      <c r="E36" s="6"/>
      <c r="F36" s="6"/>
      <c r="G36" s="6"/>
      <c r="H36" s="6"/>
      <c r="I36" s="30"/>
      <c r="J36" s="6"/>
      <c r="K36" s="13"/>
      <c r="L36" s="6"/>
      <c r="M36" s="38" t="s">
        <v>22</v>
      </c>
    </row>
    <row r="37" ht="12.75" customHeight="1">
      <c r="A37" s="17">
        <f>DATE($A$1,4,1)</f>
        <v>45017</v>
      </c>
      <c r="B37" s="18"/>
      <c r="C37" s="18"/>
      <c r="D37" s="18"/>
      <c r="E37" s="18"/>
      <c r="F37" s="18"/>
      <c r="G37" s="18"/>
      <c r="H37" s="6"/>
      <c r="I37" s="19" t="str">
        <f>TEXT(A37,"mmmm")</f>
        <v>April</v>
      </c>
      <c r="J37" s="20"/>
      <c r="K37" s="21"/>
      <c r="L37" s="6"/>
      <c r="M37" s="41"/>
    </row>
    <row r="38" ht="12.75" customHeight="1">
      <c r="A38" s="23" t="str">
        <f>CHOOSE(1+MOD($M$19+1-2,7),"Su","M","Tu","W","Th","F","Sa")</f>
        <v>Su</v>
      </c>
      <c r="B38" s="24" t="str">
        <f>CHOOSE(1+MOD($M$19+2-2,7),"Su","M","Tu","W","Th","F","Sa")</f>
        <v>M</v>
      </c>
      <c r="C38" s="24" t="str">
        <f>CHOOSE(1+MOD($M$19+3-2,7),"Su","M","Tu","W","Th","F","Sa")</f>
        <v>Tu</v>
      </c>
      <c r="D38" s="24" t="str">
        <f>CHOOSE(1+MOD($M$19+4-2,7),"Su","M","Tu","W","Th","F","Sa")</f>
        <v>W</v>
      </c>
      <c r="E38" s="24" t="str">
        <f>CHOOSE(1+MOD($M$19+5-2,7),"Su","M","Tu","W","Th","F","Sa")</f>
        <v>Th</v>
      </c>
      <c r="F38" s="24" t="str">
        <f>CHOOSE(1+MOD($M$19+6-2,7),"Su","M","Tu","W","Th","F","Sa")</f>
        <v>F</v>
      </c>
      <c r="G38" s="25" t="str">
        <f>CHOOSE(1+MOD($M$19+7-2,7),"Su","M","Tu","W","Th","F","Sa")</f>
        <v>Sa</v>
      </c>
      <c r="H38" s="6"/>
      <c r="I38" s="30">
        <v>45017.0</v>
      </c>
      <c r="J38" s="6" t="s">
        <v>27</v>
      </c>
      <c r="K38" s="13" t="s">
        <v>11</v>
      </c>
      <c r="L38" s="6"/>
      <c r="M38" s="41"/>
    </row>
    <row r="39" ht="12.75" customHeight="1">
      <c r="A39" s="28" t="str">
        <f>IF(WEEKDAY(A37,1)=$M$19,A37,"")</f>
        <v/>
      </c>
      <c r="B39" s="28" t="str">
        <f>IF(A39="",IF(WEEKDAY(A37,1)=MOD($M$19,7)+1,A37,""),A39+1)</f>
        <v/>
      </c>
      <c r="C39" s="28" t="str">
        <f>IF(B39="",IF(WEEKDAY(A37,1)=MOD($M$19+1,7)+1,A37,""),B39+1)</f>
        <v/>
      </c>
      <c r="D39" s="28" t="str">
        <f>IF(C39="",IF(WEEKDAY(A37,1)=MOD($M$19+2,7)+1,A37,""),C39+1)</f>
        <v/>
      </c>
      <c r="E39" s="28" t="str">
        <f>IF(D39="",IF(WEEKDAY(A37,1)=MOD($M$19+3,7)+1,A37,""),D39+1)</f>
        <v/>
      </c>
      <c r="F39" s="28" t="str">
        <f>IF(E39="",IF(WEEKDAY(A37,1)=MOD($M$19+4,7)+1,A37,""),E39+1)</f>
        <v/>
      </c>
      <c r="G39" s="28">
        <f>IF(F39="",IF(WEEKDAY(A37,1)=MOD($M$19+5,7)+1,A37,""),F39+1)</f>
        <v>45017</v>
      </c>
      <c r="H39" s="6"/>
      <c r="I39" s="30">
        <v>45018.0</v>
      </c>
      <c r="J39" s="6" t="s">
        <v>28</v>
      </c>
      <c r="K39" s="13" t="s">
        <v>11</v>
      </c>
      <c r="L39" s="6"/>
      <c r="M39" s="39"/>
    </row>
    <row r="40" ht="12.75" customHeight="1">
      <c r="A40" s="28">
        <f t="shared" ref="A40:A44" si="20">IF(G39="","",IF(MONTH(G39+1)&lt;&gt;MONTH(G39),"",G39+1))</f>
        <v>45018</v>
      </c>
      <c r="B40" s="28">
        <f t="shared" ref="B40:G40" si="19">IF(A40="","",IF(MONTH(A40+1)&lt;&gt;MONTH(A40),"",A40+1))</f>
        <v>45019</v>
      </c>
      <c r="C40" s="28">
        <f t="shared" si="19"/>
        <v>45020</v>
      </c>
      <c r="D40" s="28">
        <f t="shared" si="19"/>
        <v>45021</v>
      </c>
      <c r="E40" s="28">
        <f t="shared" si="19"/>
        <v>45022</v>
      </c>
      <c r="F40" s="28">
        <f t="shared" si="19"/>
        <v>45023</v>
      </c>
      <c r="G40" s="28">
        <f t="shared" si="19"/>
        <v>45024</v>
      </c>
      <c r="H40" s="6"/>
      <c r="I40" s="30">
        <v>45019.0</v>
      </c>
      <c r="J40" s="6" t="s">
        <v>26</v>
      </c>
      <c r="K40" s="13" t="s">
        <v>11</v>
      </c>
      <c r="L40" s="6"/>
      <c r="M40" s="39"/>
    </row>
    <row r="41" ht="12.75" customHeight="1">
      <c r="A41" s="28">
        <f t="shared" si="20"/>
        <v>45025</v>
      </c>
      <c r="B41" s="28">
        <f t="shared" ref="B41:G41" si="21">IF(A41="","",IF(MONTH(A41+1)&lt;&gt;MONTH(A41),"",A41+1))</f>
        <v>45026</v>
      </c>
      <c r="C41" s="28">
        <f t="shared" si="21"/>
        <v>45027</v>
      </c>
      <c r="D41" s="28">
        <f t="shared" si="21"/>
        <v>45028</v>
      </c>
      <c r="E41" s="28">
        <f t="shared" si="21"/>
        <v>45029</v>
      </c>
      <c r="F41" s="28">
        <f t="shared" si="21"/>
        <v>45030</v>
      </c>
      <c r="G41" s="28">
        <f t="shared" si="21"/>
        <v>45031</v>
      </c>
      <c r="H41" s="6"/>
      <c r="I41" s="30">
        <v>45025.0</v>
      </c>
      <c r="J41" s="6" t="s">
        <v>53</v>
      </c>
      <c r="K41" s="13" t="s">
        <v>8</v>
      </c>
      <c r="L41" s="6"/>
      <c r="M41" s="39"/>
    </row>
    <row r="42" ht="12.75" customHeight="1">
      <c r="A42" s="28">
        <f t="shared" si="20"/>
        <v>45032</v>
      </c>
      <c r="B42" s="28">
        <f t="shared" ref="B42:G42" si="22">IF(A42="","",IF(MONTH(A42+1)&lt;&gt;MONTH(A42),"",A42+1))</f>
        <v>45033</v>
      </c>
      <c r="C42" s="28">
        <f t="shared" si="22"/>
        <v>45034</v>
      </c>
      <c r="D42" s="28">
        <f t="shared" si="22"/>
        <v>45035</v>
      </c>
      <c r="E42" s="28">
        <f t="shared" si="22"/>
        <v>45036</v>
      </c>
      <c r="F42" s="28">
        <f t="shared" si="22"/>
        <v>45037</v>
      </c>
      <c r="G42" s="28">
        <f t="shared" si="22"/>
        <v>45038</v>
      </c>
      <c r="H42" s="6"/>
      <c r="I42" s="30">
        <v>45029.0</v>
      </c>
      <c r="J42" s="6" t="s">
        <v>29</v>
      </c>
      <c r="K42" s="13" t="s">
        <v>11</v>
      </c>
      <c r="L42" s="6"/>
      <c r="M42" s="41"/>
    </row>
    <row r="43" ht="12.75" customHeight="1">
      <c r="A43" s="28">
        <f t="shared" si="20"/>
        <v>45039</v>
      </c>
      <c r="B43" s="28">
        <f t="shared" ref="B43:G43" si="23">IF(A43="","",IF(MONTH(A43+1)&lt;&gt;MONTH(A43),"",A43+1))</f>
        <v>45040</v>
      </c>
      <c r="C43" s="28">
        <f t="shared" si="23"/>
        <v>45041</v>
      </c>
      <c r="D43" s="28">
        <f t="shared" si="23"/>
        <v>45042</v>
      </c>
      <c r="E43" s="28">
        <f t="shared" si="23"/>
        <v>45043</v>
      </c>
      <c r="F43" s="28">
        <f t="shared" si="23"/>
        <v>45044</v>
      </c>
      <c r="G43" s="28">
        <f t="shared" si="23"/>
        <v>45045</v>
      </c>
      <c r="H43" s="6"/>
      <c r="I43" s="30">
        <v>45030.0</v>
      </c>
      <c r="J43" s="6" t="s">
        <v>30</v>
      </c>
      <c r="K43" s="13" t="s">
        <v>11</v>
      </c>
      <c r="L43" s="6"/>
      <c r="M43" s="41"/>
    </row>
    <row r="44" ht="12.75" customHeight="1">
      <c r="A44" s="28">
        <f t="shared" si="20"/>
        <v>45046</v>
      </c>
      <c r="B44" s="28" t="str">
        <f t="shared" ref="B44:G44" si="24">IF(A44="","",IF(MONTH(A44+1)&lt;&gt;MONTH(A44),"",A44+1))</f>
        <v/>
      </c>
      <c r="C44" s="28" t="str">
        <f t="shared" si="24"/>
        <v/>
      </c>
      <c r="D44" s="28" t="str">
        <f t="shared" si="24"/>
        <v/>
      </c>
      <c r="E44" s="28" t="str">
        <f t="shared" si="24"/>
        <v/>
      </c>
      <c r="F44" s="28" t="str">
        <f t="shared" si="24"/>
        <v/>
      </c>
      <c r="G44" s="28" t="str">
        <f t="shared" si="24"/>
        <v/>
      </c>
      <c r="H44" s="6"/>
      <c r="I44" s="30">
        <v>45032.0</v>
      </c>
      <c r="J44" s="6" t="s">
        <v>6</v>
      </c>
      <c r="K44" s="13" t="s">
        <v>7</v>
      </c>
      <c r="L44" s="6"/>
      <c r="M44" s="41"/>
    </row>
    <row r="45" ht="12.75" customHeight="1">
      <c r="A45" s="6"/>
      <c r="B45" s="6"/>
      <c r="C45" s="6"/>
      <c r="D45" s="6"/>
      <c r="E45" s="6"/>
      <c r="F45" s="6"/>
      <c r="G45" s="6"/>
      <c r="H45" s="6"/>
      <c r="I45" s="30">
        <v>45033.0</v>
      </c>
      <c r="J45" s="6" t="s">
        <v>34</v>
      </c>
      <c r="K45" s="13" t="s">
        <v>11</v>
      </c>
      <c r="L45" s="6"/>
      <c r="M45" s="41"/>
    </row>
    <row r="46" ht="12.75" customHeight="1">
      <c r="A46" s="6"/>
      <c r="B46" s="6"/>
      <c r="C46" s="6"/>
      <c r="D46" s="6"/>
      <c r="E46" s="6"/>
      <c r="F46" s="6"/>
      <c r="G46" s="6"/>
      <c r="H46" s="6"/>
      <c r="I46" s="30">
        <v>45036.0</v>
      </c>
      <c r="J46" s="6" t="s">
        <v>35</v>
      </c>
      <c r="K46" s="13" t="s">
        <v>11</v>
      </c>
      <c r="L46" s="6"/>
      <c r="M46" s="38" t="s">
        <v>22</v>
      </c>
    </row>
    <row r="47" ht="12.75" customHeight="1">
      <c r="A47" s="45"/>
      <c r="B47" s="45"/>
      <c r="C47" s="45"/>
      <c r="D47" s="45"/>
      <c r="E47" s="45"/>
      <c r="F47" s="45"/>
      <c r="G47" s="45"/>
      <c r="H47" s="46"/>
      <c r="I47" s="60"/>
      <c r="J47" s="46"/>
      <c r="K47" s="59"/>
      <c r="L47" s="46"/>
      <c r="M47" s="47"/>
    </row>
    <row r="48" ht="12.75" customHeight="1">
      <c r="A48" s="17">
        <f>DATE($A$1,5,1)</f>
        <v>45047</v>
      </c>
      <c r="B48" s="18"/>
      <c r="C48" s="18"/>
      <c r="D48" s="18"/>
      <c r="E48" s="18"/>
      <c r="F48" s="18"/>
      <c r="G48" s="18"/>
      <c r="H48" s="6"/>
      <c r="I48" s="19" t="str">
        <f>TEXT(A48,"mmmm")</f>
        <v>May</v>
      </c>
      <c r="J48" s="20"/>
      <c r="K48" s="21"/>
      <c r="L48" s="6"/>
      <c r="M48" s="41"/>
    </row>
    <row r="49" ht="12.75" customHeight="1">
      <c r="A49" s="23" t="str">
        <f>CHOOSE(1+MOD($M$19+1-2,7),"Su","M","Tu","W","Th","F","Sa")</f>
        <v>Su</v>
      </c>
      <c r="B49" s="24" t="str">
        <f>CHOOSE(1+MOD($M$19+2-2,7),"Su","M","Tu","W","Th","F","Sa")</f>
        <v>M</v>
      </c>
      <c r="C49" s="24" t="str">
        <f>CHOOSE(1+MOD($M$19+3-2,7),"Su","M","Tu","W","Th","F","Sa")</f>
        <v>Tu</v>
      </c>
      <c r="D49" s="24" t="str">
        <f>CHOOSE(1+MOD($M$19+4-2,7),"Su","M","Tu","W","Th","F","Sa")</f>
        <v>W</v>
      </c>
      <c r="E49" s="24" t="str">
        <f>CHOOSE(1+MOD($M$19+5-2,7),"Su","M","Tu","W","Th","F","Sa")</f>
        <v>Th</v>
      </c>
      <c r="F49" s="24" t="str">
        <f>CHOOSE(1+MOD($M$19+6-2,7),"Su","M","Tu","W","Th","F","Sa")</f>
        <v>F</v>
      </c>
      <c r="G49" s="25" t="str">
        <f>CHOOSE(1+MOD($M$19+7-2,7),"Su","M","Tu","W","Th","F","Sa")</f>
        <v>Sa</v>
      </c>
      <c r="H49" s="6"/>
      <c r="I49" s="30">
        <v>45052.0</v>
      </c>
      <c r="J49" s="6" t="s">
        <v>31</v>
      </c>
      <c r="K49" s="13" t="s">
        <v>11</v>
      </c>
      <c r="L49" s="6"/>
      <c r="M49" s="41"/>
    </row>
    <row r="50" ht="12.75" customHeight="1">
      <c r="A50" s="28" t="str">
        <f>IF(WEEKDAY(A48,1)=$M$19,A48,"")</f>
        <v/>
      </c>
      <c r="B50" s="28">
        <f>IF(A50="",IF(WEEKDAY(A48,1)=MOD($M$19,7)+1,A48,""),A50+1)</f>
        <v>45047</v>
      </c>
      <c r="C50" s="28">
        <f>IF(B50="",IF(WEEKDAY(A48,1)=MOD($M$19+1,7)+1,A48,""),B50+1)</f>
        <v>45048</v>
      </c>
      <c r="D50" s="28">
        <f>IF(C50="",IF(WEEKDAY(A48,1)=MOD($M$19+2,7)+1,A48,""),C50+1)</f>
        <v>45049</v>
      </c>
      <c r="E50" s="28">
        <f>IF(D50="",IF(WEEKDAY(A48,1)=MOD($M$19+3,7)+1,A48,""),D50+1)</f>
        <v>45050</v>
      </c>
      <c r="F50" s="28">
        <f>IF(E50="",IF(WEEKDAY(A48,1)=MOD($M$19+4,7)+1,A48,""),E50+1)</f>
        <v>45051</v>
      </c>
      <c r="G50" s="28">
        <f>IF(F50="",IF(WEEKDAY(A48,1)=MOD($M$19+5,7)+1,A48,""),F50+1)</f>
        <v>45052</v>
      </c>
      <c r="H50" s="6"/>
      <c r="I50" s="30">
        <v>45053.0</v>
      </c>
      <c r="J50" s="6" t="s">
        <v>32</v>
      </c>
      <c r="K50" s="13" t="s">
        <v>11</v>
      </c>
      <c r="L50" s="6"/>
      <c r="M50" s="41"/>
    </row>
    <row r="51" ht="12.75" customHeight="1">
      <c r="A51" s="28">
        <f t="shared" ref="A51:A55" si="26">IF(G50="","",IF(MONTH(G50+1)&lt;&gt;MONTH(G50),"",G50+1))</f>
        <v>45053</v>
      </c>
      <c r="B51" s="28">
        <f t="shared" ref="B51:G51" si="25">IF(A51="","",IF(MONTH(A51+1)&lt;&gt;MONTH(A51),"",A51+1))</f>
        <v>45054</v>
      </c>
      <c r="C51" s="28">
        <f t="shared" si="25"/>
        <v>45055</v>
      </c>
      <c r="D51" s="28">
        <f t="shared" si="25"/>
        <v>45056</v>
      </c>
      <c r="E51" s="28">
        <f t="shared" si="25"/>
        <v>45057</v>
      </c>
      <c r="F51" s="28">
        <f t="shared" si="25"/>
        <v>45058</v>
      </c>
      <c r="G51" s="28">
        <f t="shared" si="25"/>
        <v>45059</v>
      </c>
      <c r="H51" s="6"/>
      <c r="I51" s="30">
        <v>45060.0</v>
      </c>
      <c r="J51" s="6" t="s">
        <v>37</v>
      </c>
      <c r="K51" s="13" t="s">
        <v>8</v>
      </c>
      <c r="L51" s="6"/>
      <c r="M51" s="41"/>
    </row>
    <row r="52" ht="12.75" customHeight="1">
      <c r="A52" s="28">
        <f t="shared" si="26"/>
        <v>45060</v>
      </c>
      <c r="B52" s="28">
        <f t="shared" ref="B52:G52" si="27">IF(A52="","",IF(MONTH(A52+1)&lt;&gt;MONTH(A52),"",A52+1))</f>
        <v>45061</v>
      </c>
      <c r="C52" s="28">
        <f t="shared" si="27"/>
        <v>45062</v>
      </c>
      <c r="D52" s="28">
        <f t="shared" si="27"/>
        <v>45063</v>
      </c>
      <c r="E52" s="28">
        <f t="shared" si="27"/>
        <v>45064</v>
      </c>
      <c r="F52" s="28">
        <f t="shared" si="27"/>
        <v>45065</v>
      </c>
      <c r="G52" s="28">
        <f t="shared" si="27"/>
        <v>45066</v>
      </c>
      <c r="H52" s="6"/>
      <c r="I52" s="30">
        <v>45064.0</v>
      </c>
      <c r="J52" s="6" t="s">
        <v>38</v>
      </c>
      <c r="K52" s="13" t="s">
        <v>11</v>
      </c>
      <c r="L52" s="6"/>
      <c r="M52" s="41"/>
    </row>
    <row r="53" ht="12.75" customHeight="1">
      <c r="A53" s="28">
        <f t="shared" si="26"/>
        <v>45067</v>
      </c>
      <c r="B53" s="28">
        <f t="shared" ref="B53:G53" si="28">IF(A53="","",IF(MONTH(A53+1)&lt;&gt;MONTH(A53),"",A53+1))</f>
        <v>45068</v>
      </c>
      <c r="C53" s="28">
        <f t="shared" si="28"/>
        <v>45069</v>
      </c>
      <c r="D53" s="28">
        <f t="shared" si="28"/>
        <v>45070</v>
      </c>
      <c r="E53" s="28">
        <f t="shared" si="28"/>
        <v>45071</v>
      </c>
      <c r="F53" s="28">
        <f t="shared" si="28"/>
        <v>45072</v>
      </c>
      <c r="G53" s="28">
        <f t="shared" si="28"/>
        <v>45073</v>
      </c>
      <c r="H53" s="6"/>
      <c r="I53" s="30">
        <v>45065.0</v>
      </c>
      <c r="J53" s="6" t="s">
        <v>38</v>
      </c>
      <c r="K53" s="13" t="s">
        <v>11</v>
      </c>
      <c r="L53" s="6"/>
      <c r="M53" s="41"/>
    </row>
    <row r="54" ht="12.75" customHeight="1">
      <c r="A54" s="28">
        <f t="shared" si="26"/>
        <v>45074</v>
      </c>
      <c r="B54" s="28">
        <f t="shared" ref="B54:G54" si="29">IF(A54="","",IF(MONTH(A54+1)&lt;&gt;MONTH(A54),"",A54+1))</f>
        <v>45075</v>
      </c>
      <c r="C54" s="28">
        <f t="shared" si="29"/>
        <v>45076</v>
      </c>
      <c r="D54" s="28">
        <f t="shared" si="29"/>
        <v>45077</v>
      </c>
      <c r="E54" s="28" t="str">
        <f t="shared" si="29"/>
        <v/>
      </c>
      <c r="F54" s="28" t="str">
        <f t="shared" si="29"/>
        <v/>
      </c>
      <c r="G54" s="28" t="str">
        <f t="shared" si="29"/>
        <v/>
      </c>
      <c r="H54" s="6"/>
      <c r="I54" s="30">
        <v>45066.0</v>
      </c>
      <c r="J54" s="6" t="s">
        <v>38</v>
      </c>
      <c r="K54" s="13" t="s">
        <v>11</v>
      </c>
      <c r="L54" s="6"/>
      <c r="M54" s="41"/>
    </row>
    <row r="55" ht="12.75" customHeight="1">
      <c r="A55" s="28" t="str">
        <f t="shared" si="26"/>
        <v/>
      </c>
      <c r="B55" s="28" t="str">
        <f t="shared" ref="B55:G55" si="30">IF(A55="","",IF(MONTH(A55+1)&lt;&gt;MONTH(A55),"",A55+1))</f>
        <v/>
      </c>
      <c r="C55" s="28" t="str">
        <f t="shared" si="30"/>
        <v/>
      </c>
      <c r="D55" s="28" t="str">
        <f t="shared" si="30"/>
        <v/>
      </c>
      <c r="E55" s="28" t="str">
        <f t="shared" si="30"/>
        <v/>
      </c>
      <c r="F55" s="28" t="str">
        <f t="shared" si="30"/>
        <v/>
      </c>
      <c r="G55" s="28" t="str">
        <f t="shared" si="30"/>
        <v/>
      </c>
      <c r="H55" s="6"/>
      <c r="I55" s="30">
        <v>45067.0</v>
      </c>
      <c r="J55" s="6" t="s">
        <v>6</v>
      </c>
      <c r="K55" s="13" t="s">
        <v>7</v>
      </c>
      <c r="L55" s="6"/>
      <c r="M55" s="41"/>
    </row>
    <row r="56" ht="12.75" customHeight="1">
      <c r="A56" s="6"/>
      <c r="B56" s="6"/>
      <c r="C56" s="6"/>
      <c r="D56" s="6"/>
      <c r="E56" s="6"/>
      <c r="F56" s="6"/>
      <c r="G56" s="6"/>
      <c r="H56" s="6"/>
      <c r="L56" s="6"/>
      <c r="M56" s="41"/>
    </row>
    <row r="57" ht="12.75" customHeight="1">
      <c r="A57" s="6"/>
      <c r="B57" s="6"/>
      <c r="C57" s="6"/>
      <c r="D57" s="6"/>
      <c r="E57" s="6"/>
      <c r="F57" s="6"/>
      <c r="G57" s="6"/>
      <c r="H57" s="6"/>
      <c r="I57" s="30"/>
      <c r="J57" s="6"/>
      <c r="K57" s="13"/>
      <c r="L57" s="6"/>
      <c r="M57" s="38" t="s">
        <v>22</v>
      </c>
    </row>
    <row r="58" ht="12.75" customHeight="1">
      <c r="A58" s="17">
        <f>DATE($A$1,6,1)</f>
        <v>45078</v>
      </c>
      <c r="B58" s="18"/>
      <c r="C58" s="18"/>
      <c r="D58" s="18"/>
      <c r="E58" s="18"/>
      <c r="F58" s="18"/>
      <c r="G58" s="18"/>
      <c r="H58" s="6"/>
      <c r="I58" s="19" t="str">
        <f>TEXT(A58,"mmmm")</f>
        <v>June</v>
      </c>
      <c r="J58" s="20"/>
      <c r="K58" s="21"/>
      <c r="L58" s="6"/>
      <c r="M58" s="41"/>
    </row>
    <row r="59" ht="12.75" customHeight="1">
      <c r="A59" s="23" t="str">
        <f>CHOOSE(1+MOD($M$19+1-2,7),"Su","M","Tu","W","Th","F","Sa")</f>
        <v>Su</v>
      </c>
      <c r="B59" s="24" t="str">
        <f>CHOOSE(1+MOD($M$19+2-2,7),"Su","M","Tu","W","Th","F","Sa")</f>
        <v>M</v>
      </c>
      <c r="C59" s="24" t="str">
        <f>CHOOSE(1+MOD($M$19+3-2,7),"Su","M","Tu","W","Th","F","Sa")</f>
        <v>Tu</v>
      </c>
      <c r="D59" s="24" t="str">
        <f>CHOOSE(1+MOD($M$19+4-2,7),"Su","M","Tu","W","Th","F","Sa")</f>
        <v>W</v>
      </c>
      <c r="E59" s="24" t="str">
        <f>CHOOSE(1+MOD($M$19+5-2,7),"Su","M","Tu","W","Th","F","Sa")</f>
        <v>Th</v>
      </c>
      <c r="F59" s="24" t="str">
        <f>CHOOSE(1+MOD($M$19+6-2,7),"Su","M","Tu","W","Th","F","Sa")</f>
        <v>F</v>
      </c>
      <c r="G59" s="25" t="str">
        <f>CHOOSE(1+MOD($M$19+7-2,7),"Su","M","Tu","W","Th","F","Sa")</f>
        <v>Sa</v>
      </c>
      <c r="H59" s="6"/>
      <c r="I59" s="30">
        <v>45078.0</v>
      </c>
      <c r="J59" s="6" t="s">
        <v>40</v>
      </c>
      <c r="K59" s="13" t="s">
        <v>11</v>
      </c>
      <c r="L59" s="6"/>
      <c r="M59" s="41"/>
    </row>
    <row r="60" ht="12.75" customHeight="1">
      <c r="A60" s="28" t="str">
        <f>IF(WEEKDAY(A58,1)=$M$19,A58,"")</f>
        <v/>
      </c>
      <c r="B60" s="28" t="str">
        <f>IF(A60="",IF(WEEKDAY(A58,1)=MOD($M$19,7)+1,A58,""),A60+1)</f>
        <v/>
      </c>
      <c r="C60" s="28" t="str">
        <f>IF(B60="",IF(WEEKDAY(A58,1)=MOD($M$19+1,7)+1,A58,""),B60+1)</f>
        <v/>
      </c>
      <c r="D60" s="28" t="str">
        <f>IF(C60="",IF(WEEKDAY(A58,1)=MOD($M$19+2,7)+1,A58,""),C60+1)</f>
        <v/>
      </c>
      <c r="E60" s="28">
        <f>IF(D60="",IF(WEEKDAY(A58,1)=MOD($M$19+3,7)+1,A58,""),D60+1)</f>
        <v>45078</v>
      </c>
      <c r="F60" s="28">
        <f>IF(E60="",IF(WEEKDAY(A58,1)=MOD($M$19+4,7)+1,A58,""),E60+1)</f>
        <v>45079</v>
      </c>
      <c r="G60" s="28">
        <f>IF(F60="",IF(WEEKDAY(A58,1)=MOD($M$19+5,7)+1,A58,""),F60+1)</f>
        <v>45080</v>
      </c>
      <c r="H60" s="6"/>
      <c r="I60" s="30">
        <v>45080.0</v>
      </c>
      <c r="J60" s="6" t="s">
        <v>56</v>
      </c>
      <c r="K60" s="13" t="s">
        <v>11</v>
      </c>
      <c r="L60" s="6"/>
      <c r="M60" s="41"/>
    </row>
    <row r="61" ht="12.75" customHeight="1">
      <c r="A61" s="28">
        <f t="shared" ref="A61:A65" si="32">IF(G60="","",IF(MONTH(G60+1)&lt;&gt;MONTH(G60),"",G60+1))</f>
        <v>45081</v>
      </c>
      <c r="B61" s="28">
        <f t="shared" ref="B61:G61" si="31">IF(A61="","",IF(MONTH(A61+1)&lt;&gt;MONTH(A61),"",A61+1))</f>
        <v>45082</v>
      </c>
      <c r="C61" s="28">
        <f t="shared" si="31"/>
        <v>45083</v>
      </c>
      <c r="D61" s="28">
        <f t="shared" si="31"/>
        <v>45084</v>
      </c>
      <c r="E61" s="28">
        <f t="shared" si="31"/>
        <v>45085</v>
      </c>
      <c r="F61" s="28">
        <f t="shared" si="31"/>
        <v>45086</v>
      </c>
      <c r="G61" s="28">
        <f t="shared" si="31"/>
        <v>45087</v>
      </c>
      <c r="H61" s="6"/>
      <c r="I61" s="30">
        <v>45081.0</v>
      </c>
      <c r="J61" s="6" t="s">
        <v>42</v>
      </c>
      <c r="K61" s="13" t="s">
        <v>11</v>
      </c>
      <c r="L61" s="6"/>
      <c r="M61" s="41"/>
    </row>
    <row r="62" ht="12.75" customHeight="1">
      <c r="A62" s="28">
        <f t="shared" si="32"/>
        <v>45088</v>
      </c>
      <c r="B62" s="28">
        <f t="shared" ref="B62:G62" si="33">IF(A62="","",IF(MONTH(A62+1)&lt;&gt;MONTH(A62),"",A62+1))</f>
        <v>45089</v>
      </c>
      <c r="C62" s="28">
        <f t="shared" si="33"/>
        <v>45090</v>
      </c>
      <c r="D62" s="28">
        <f t="shared" si="33"/>
        <v>45091</v>
      </c>
      <c r="E62" s="28">
        <f t="shared" si="33"/>
        <v>45092</v>
      </c>
      <c r="F62" s="28">
        <f t="shared" si="33"/>
        <v>45093</v>
      </c>
      <c r="G62" s="28">
        <f t="shared" si="33"/>
        <v>45094</v>
      </c>
      <c r="H62" s="6"/>
      <c r="I62" s="30">
        <v>45082.0</v>
      </c>
      <c r="J62" s="6" t="s">
        <v>43</v>
      </c>
      <c r="K62" s="13" t="s">
        <v>11</v>
      </c>
      <c r="L62" s="6"/>
      <c r="M62" s="41"/>
    </row>
    <row r="63" ht="12.75" customHeight="1">
      <c r="A63" s="28">
        <f t="shared" si="32"/>
        <v>45095</v>
      </c>
      <c r="B63" s="28">
        <f t="shared" ref="B63:G63" si="34">IF(A63="","",IF(MONTH(A63+1)&lt;&gt;MONTH(A63),"",A63+1))</f>
        <v>45096</v>
      </c>
      <c r="C63" s="28">
        <f t="shared" si="34"/>
        <v>45097</v>
      </c>
      <c r="D63" s="28">
        <f t="shared" si="34"/>
        <v>45098</v>
      </c>
      <c r="E63" s="28">
        <f t="shared" si="34"/>
        <v>45099</v>
      </c>
      <c r="F63" s="28">
        <f t="shared" si="34"/>
        <v>45100</v>
      </c>
      <c r="G63" s="28">
        <f t="shared" si="34"/>
        <v>45101</v>
      </c>
      <c r="H63" s="6"/>
      <c r="I63" s="30">
        <v>45088.0</v>
      </c>
      <c r="J63" s="6" t="s">
        <v>6</v>
      </c>
      <c r="K63" s="13" t="s">
        <v>7</v>
      </c>
      <c r="L63" s="6"/>
      <c r="M63" s="41"/>
    </row>
    <row r="64" ht="12.75" customHeight="1">
      <c r="A64" s="28">
        <f t="shared" si="32"/>
        <v>45102</v>
      </c>
      <c r="B64" s="28">
        <f t="shared" ref="B64:G64" si="35">IF(A64="","",IF(MONTH(A64+1)&lt;&gt;MONTH(A64),"",A64+1))</f>
        <v>45103</v>
      </c>
      <c r="C64" s="28">
        <f t="shared" si="35"/>
        <v>45104</v>
      </c>
      <c r="D64" s="28">
        <f t="shared" si="35"/>
        <v>45105</v>
      </c>
      <c r="E64" s="28">
        <f t="shared" si="35"/>
        <v>45106</v>
      </c>
      <c r="F64" s="28">
        <f t="shared" si="35"/>
        <v>45107</v>
      </c>
      <c r="G64" s="28" t="str">
        <f t="shared" si="35"/>
        <v/>
      </c>
      <c r="H64" s="6"/>
      <c r="I64" s="30">
        <v>45092.0</v>
      </c>
      <c r="J64" s="6" t="s">
        <v>57</v>
      </c>
      <c r="K64" s="13" t="s">
        <v>11</v>
      </c>
      <c r="L64" s="6"/>
      <c r="M64" s="41"/>
    </row>
    <row r="65" ht="12.75" customHeight="1">
      <c r="A65" s="28" t="str">
        <f t="shared" si="32"/>
        <v/>
      </c>
      <c r="B65" s="28" t="str">
        <f t="shared" ref="B65:G65" si="36">IF(A65="","",IF(MONTH(A65+1)&lt;&gt;MONTH(A65),"",A65+1))</f>
        <v/>
      </c>
      <c r="C65" s="28" t="str">
        <f t="shared" si="36"/>
        <v/>
      </c>
      <c r="D65" s="28" t="str">
        <f t="shared" si="36"/>
        <v/>
      </c>
      <c r="E65" s="28" t="str">
        <f t="shared" si="36"/>
        <v/>
      </c>
      <c r="F65" s="28" t="str">
        <f t="shared" si="36"/>
        <v/>
      </c>
      <c r="G65" s="28" t="str">
        <f t="shared" si="36"/>
        <v/>
      </c>
      <c r="H65" s="6"/>
      <c r="I65" s="30">
        <v>45100.0</v>
      </c>
      <c r="J65" s="6" t="s">
        <v>48</v>
      </c>
      <c r="K65" s="13" t="s">
        <v>11</v>
      </c>
      <c r="L65" s="6"/>
      <c r="M65" s="41"/>
    </row>
    <row r="66" ht="12.75" customHeight="1">
      <c r="A66" s="6"/>
      <c r="B66" s="6"/>
      <c r="C66" s="6"/>
      <c r="D66" s="6"/>
      <c r="E66" s="6"/>
      <c r="F66" s="6"/>
      <c r="G66" s="6"/>
      <c r="H66" s="6"/>
      <c r="I66" s="30"/>
      <c r="J66" s="6"/>
      <c r="K66" s="13"/>
      <c r="L66" s="6"/>
      <c r="M66" s="41"/>
    </row>
    <row r="67" ht="12.75" customHeight="1">
      <c r="A67" s="6"/>
      <c r="B67" s="6"/>
      <c r="C67" s="6"/>
      <c r="D67" s="6"/>
      <c r="E67" s="6"/>
      <c r="F67" s="6"/>
      <c r="G67" s="6"/>
      <c r="H67" s="6"/>
      <c r="I67" s="30"/>
      <c r="J67" s="6"/>
      <c r="K67" s="13"/>
      <c r="L67" s="6"/>
      <c r="M67" s="38" t="s">
        <v>22</v>
      </c>
    </row>
    <row r="68" ht="12.75" hidden="1" customHeight="1">
      <c r="A68" s="17">
        <f>DATE($A$1,7,1)</f>
        <v>45108</v>
      </c>
      <c r="B68" s="18"/>
      <c r="C68" s="18"/>
      <c r="D68" s="18"/>
      <c r="E68" s="18"/>
      <c r="F68" s="18"/>
      <c r="G68" s="18"/>
      <c r="H68" s="6"/>
      <c r="I68" s="19" t="str">
        <f>TEXT(A68,"mmmm")</f>
        <v>July</v>
      </c>
      <c r="J68" s="20"/>
      <c r="K68" s="21"/>
      <c r="L68" s="6"/>
      <c r="M68" s="41"/>
    </row>
    <row r="69" ht="12.75" hidden="1" customHeight="1">
      <c r="A69" s="23" t="str">
        <f>CHOOSE(1+MOD($M$19+1-2,7),"Su","M","Tu","W","Th","F","Sa")</f>
        <v>Su</v>
      </c>
      <c r="B69" s="24" t="str">
        <f>CHOOSE(1+MOD($M$19+2-2,7),"Su","M","Tu","W","Th","F","Sa")</f>
        <v>M</v>
      </c>
      <c r="C69" s="24" t="str">
        <f>CHOOSE(1+MOD($M$19+3-2,7),"Su","M","Tu","W","Th","F","Sa")</f>
        <v>Tu</v>
      </c>
      <c r="D69" s="24" t="str">
        <f>CHOOSE(1+MOD($M$19+4-2,7),"Su","M","Tu","W","Th","F","Sa")</f>
        <v>W</v>
      </c>
      <c r="E69" s="24" t="str">
        <f>CHOOSE(1+MOD($M$19+5-2,7),"Su","M","Tu","W","Th","F","Sa")</f>
        <v>Th</v>
      </c>
      <c r="F69" s="24" t="str">
        <f>CHOOSE(1+MOD($M$19+6-2,7),"Su","M","Tu","W","Th","F","Sa")</f>
        <v>F</v>
      </c>
      <c r="G69" s="25" t="str">
        <f>CHOOSE(1+MOD($M$19+7-2,7),"Su","M","Tu","W","Th","F","Sa")</f>
        <v>Sa</v>
      </c>
      <c r="H69" s="6"/>
      <c r="I69" s="30">
        <f>DATE(YEAR($A$68),7,4)</f>
        <v>45111</v>
      </c>
      <c r="J69" s="6" t="s">
        <v>6</v>
      </c>
      <c r="K69" s="13" t="s">
        <v>8</v>
      </c>
      <c r="L69" s="6"/>
      <c r="M69" s="41"/>
    </row>
    <row r="70" ht="12.75" hidden="1" customHeight="1">
      <c r="A70" s="28" t="str">
        <f>IF(WEEKDAY(A68,1)=$M$19,A68,"")</f>
        <v/>
      </c>
      <c r="B70" s="28" t="str">
        <f>IF(A70="",IF(WEEKDAY(A68,1)=MOD($M$19,7)+1,A68,""),A70+1)</f>
        <v/>
      </c>
      <c r="C70" s="28" t="str">
        <f>IF(B70="",IF(WEEKDAY(A68,1)=MOD($M$19+1,7)+1,A68,""),B70+1)</f>
        <v/>
      </c>
      <c r="D70" s="28" t="str">
        <f>IF(C70="",IF(WEEKDAY(A68,1)=MOD($M$19+2,7)+1,A68,""),C70+1)</f>
        <v/>
      </c>
      <c r="E70" s="28" t="str">
        <f>IF(D70="",IF(WEEKDAY(A68,1)=MOD($M$19+3,7)+1,A68,""),D70+1)</f>
        <v/>
      </c>
      <c r="F70" s="28" t="str">
        <f>IF(E70="",IF(WEEKDAY(A68,1)=MOD($M$19+4,7)+1,A68,""),E70+1)</f>
        <v/>
      </c>
      <c r="G70" s="28">
        <f>IF(F70="",IF(WEEKDAY(A68,1)=MOD($M$19+5,7)+1,A68,""),F70+1)</f>
        <v>45108</v>
      </c>
      <c r="H70" s="6"/>
      <c r="I70" s="30"/>
      <c r="J70" s="6"/>
      <c r="K70" s="13"/>
      <c r="L70" s="6"/>
      <c r="M70" s="41"/>
    </row>
    <row r="71" ht="12.75" hidden="1" customHeight="1">
      <c r="A71" s="28">
        <f t="shared" ref="A71:A75" si="38">IF(G70="","",IF(MONTH(G70+1)&lt;&gt;MONTH(G70),"",G70+1))</f>
        <v>45109</v>
      </c>
      <c r="B71" s="28">
        <f t="shared" ref="B71:G71" si="37">IF(A71="","",IF(MONTH(A71+1)&lt;&gt;MONTH(A71),"",A71+1))</f>
        <v>45110</v>
      </c>
      <c r="C71" s="28">
        <f t="shared" si="37"/>
        <v>45111</v>
      </c>
      <c r="D71" s="28">
        <f t="shared" si="37"/>
        <v>45112</v>
      </c>
      <c r="E71" s="28">
        <f t="shared" si="37"/>
        <v>45113</v>
      </c>
      <c r="F71" s="28">
        <f t="shared" si="37"/>
        <v>45114</v>
      </c>
      <c r="G71" s="28">
        <f t="shared" si="37"/>
        <v>45115</v>
      </c>
      <c r="H71" s="6"/>
      <c r="I71" s="30"/>
      <c r="J71" s="6"/>
      <c r="K71" s="13"/>
      <c r="L71" s="6"/>
      <c r="M71" s="41"/>
    </row>
    <row r="72" ht="12.75" hidden="1" customHeight="1">
      <c r="A72" s="28">
        <f t="shared" si="38"/>
        <v>45116</v>
      </c>
      <c r="B72" s="28">
        <f t="shared" ref="B72:G72" si="39">IF(A72="","",IF(MONTH(A72+1)&lt;&gt;MONTH(A72),"",A72+1))</f>
        <v>45117</v>
      </c>
      <c r="C72" s="28">
        <f t="shared" si="39"/>
        <v>45118</v>
      </c>
      <c r="D72" s="28">
        <f t="shared" si="39"/>
        <v>45119</v>
      </c>
      <c r="E72" s="28">
        <f t="shared" si="39"/>
        <v>45120</v>
      </c>
      <c r="F72" s="28">
        <f t="shared" si="39"/>
        <v>45121</v>
      </c>
      <c r="G72" s="28">
        <f t="shared" si="39"/>
        <v>45122</v>
      </c>
      <c r="H72" s="6"/>
      <c r="I72" s="30"/>
      <c r="J72" s="6"/>
      <c r="K72" s="13"/>
      <c r="L72" s="6"/>
      <c r="M72" s="41"/>
    </row>
    <row r="73" ht="12.75" hidden="1" customHeight="1">
      <c r="A73" s="28">
        <f t="shared" si="38"/>
        <v>45123</v>
      </c>
      <c r="B73" s="28">
        <f t="shared" ref="B73:G73" si="40">IF(A73="","",IF(MONTH(A73+1)&lt;&gt;MONTH(A73),"",A73+1))</f>
        <v>45124</v>
      </c>
      <c r="C73" s="28">
        <f t="shared" si="40"/>
        <v>45125</v>
      </c>
      <c r="D73" s="28">
        <f t="shared" si="40"/>
        <v>45126</v>
      </c>
      <c r="E73" s="28">
        <f t="shared" si="40"/>
        <v>45127</v>
      </c>
      <c r="F73" s="28">
        <f t="shared" si="40"/>
        <v>45128</v>
      </c>
      <c r="G73" s="28">
        <f t="shared" si="40"/>
        <v>45129</v>
      </c>
      <c r="H73" s="6"/>
      <c r="I73" s="30"/>
      <c r="J73" s="6"/>
      <c r="K73" s="13"/>
      <c r="L73" s="6"/>
      <c r="M73" s="41"/>
    </row>
    <row r="74" ht="12.75" hidden="1" customHeight="1">
      <c r="A74" s="28">
        <f t="shared" si="38"/>
        <v>45130</v>
      </c>
      <c r="B74" s="28">
        <f t="shared" ref="B74:G74" si="41">IF(A74="","",IF(MONTH(A74+1)&lt;&gt;MONTH(A74),"",A74+1))</f>
        <v>45131</v>
      </c>
      <c r="C74" s="28">
        <f t="shared" si="41"/>
        <v>45132</v>
      </c>
      <c r="D74" s="28">
        <f t="shared" si="41"/>
        <v>45133</v>
      </c>
      <c r="E74" s="28">
        <f t="shared" si="41"/>
        <v>45134</v>
      </c>
      <c r="F74" s="28">
        <f t="shared" si="41"/>
        <v>45135</v>
      </c>
      <c r="G74" s="28">
        <f t="shared" si="41"/>
        <v>45136</v>
      </c>
      <c r="H74" s="6"/>
      <c r="I74" s="30"/>
      <c r="J74" s="6"/>
      <c r="K74" s="13"/>
      <c r="L74" s="6"/>
      <c r="M74" s="41"/>
    </row>
    <row r="75" ht="12.75" hidden="1" customHeight="1">
      <c r="A75" s="28">
        <f t="shared" si="38"/>
        <v>45137</v>
      </c>
      <c r="B75" s="28">
        <f t="shared" ref="B75:G75" si="42">IF(A75="","",IF(MONTH(A75+1)&lt;&gt;MONTH(A75),"",A75+1))</f>
        <v>45138</v>
      </c>
      <c r="C75" s="28" t="str">
        <f t="shared" si="42"/>
        <v/>
      </c>
      <c r="D75" s="28" t="str">
        <f t="shared" si="42"/>
        <v/>
      </c>
      <c r="E75" s="28" t="str">
        <f t="shared" si="42"/>
        <v/>
      </c>
      <c r="F75" s="28" t="str">
        <f t="shared" si="42"/>
        <v/>
      </c>
      <c r="G75" s="28" t="str">
        <f t="shared" si="42"/>
        <v/>
      </c>
      <c r="H75" s="6"/>
      <c r="I75" s="30"/>
      <c r="J75" s="6"/>
      <c r="K75" s="13"/>
      <c r="L75" s="6"/>
      <c r="M75" s="41"/>
    </row>
    <row r="76" ht="12.75" hidden="1" customHeight="1">
      <c r="A76" s="6"/>
      <c r="B76" s="6"/>
      <c r="C76" s="6"/>
      <c r="D76" s="6"/>
      <c r="E76" s="6"/>
      <c r="F76" s="6"/>
      <c r="G76" s="6"/>
      <c r="H76" s="6"/>
      <c r="I76" s="30"/>
      <c r="J76" s="6"/>
      <c r="K76" s="13"/>
      <c r="L76" s="6"/>
      <c r="M76" s="41"/>
    </row>
    <row r="77" ht="12.75" hidden="1" customHeight="1">
      <c r="A77" s="6"/>
      <c r="B77" s="6"/>
      <c r="C77" s="6"/>
      <c r="D77" s="6"/>
      <c r="E77" s="6"/>
      <c r="F77" s="6"/>
      <c r="G77" s="6"/>
      <c r="H77" s="6"/>
      <c r="I77" s="30"/>
      <c r="J77" s="6"/>
      <c r="K77" s="13"/>
      <c r="L77" s="6"/>
      <c r="M77" s="38" t="s">
        <v>22</v>
      </c>
    </row>
    <row r="78" ht="12.75" hidden="1" customHeight="1">
      <c r="A78" s="53">
        <f>DATE($A$1,8,1)</f>
        <v>45139</v>
      </c>
      <c r="B78" s="18"/>
      <c r="C78" s="18"/>
      <c r="D78" s="18"/>
      <c r="E78" s="18"/>
      <c r="F78" s="18"/>
      <c r="G78" s="18"/>
      <c r="H78" s="6"/>
      <c r="I78" s="19" t="str">
        <f>TEXT(A78,"mmmm")</f>
        <v>August</v>
      </c>
      <c r="J78" s="20"/>
      <c r="K78" s="21"/>
      <c r="L78" s="6"/>
      <c r="M78" s="41"/>
    </row>
    <row r="79" ht="12.75" hidden="1" customHeight="1">
      <c r="A79" s="23" t="str">
        <f>CHOOSE(1+MOD($M$19+1-2,7),"Su","M","Tu","W","Th","F","Sa")</f>
        <v>Su</v>
      </c>
      <c r="B79" s="24" t="str">
        <f>CHOOSE(1+MOD($M$19+2-2,7),"Su","M","Tu","W","Th","F","Sa")</f>
        <v>M</v>
      </c>
      <c r="C79" s="24" t="str">
        <f>CHOOSE(1+MOD($M$19+3-2,7),"Su","M","Tu","W","Th","F","Sa")</f>
        <v>Tu</v>
      </c>
      <c r="D79" s="24" t="str">
        <f>CHOOSE(1+MOD($M$19+4-2,7),"Su","M","Tu","W","Th","F","Sa")</f>
        <v>W</v>
      </c>
      <c r="E79" s="24" t="str">
        <f>CHOOSE(1+MOD($M$19+5-2,7),"Su","M","Tu","W","Th","F","Sa")</f>
        <v>Th</v>
      </c>
      <c r="F79" s="24" t="str">
        <f>CHOOSE(1+MOD($M$19+6-2,7),"Su","M","Tu","W","Th","F","Sa")</f>
        <v>F</v>
      </c>
      <c r="G79" s="25" t="str">
        <f>CHOOSE(1+MOD($M$19+7-2,7),"Su","M","Tu","W","Th","F","Sa")</f>
        <v>Sa</v>
      </c>
      <c r="H79" s="6"/>
      <c r="I79" s="30"/>
      <c r="J79" s="6" t="s">
        <v>6</v>
      </c>
      <c r="K79" s="13"/>
      <c r="L79" s="6"/>
      <c r="M79" s="41"/>
    </row>
    <row r="80" ht="12.75" hidden="1" customHeight="1">
      <c r="A80" s="28" t="str">
        <f>IF(WEEKDAY(A78,1)=$M$19,A78,"")</f>
        <v/>
      </c>
      <c r="B80" s="28" t="str">
        <f>IF(A80="",IF(WEEKDAY(A78,1)=MOD($M$19,7)+1,A78,""),A80+1)</f>
        <v/>
      </c>
      <c r="C80" s="28">
        <f>IF(B80="",IF(WEEKDAY(A78,1)=MOD($M$19+1,7)+1,A78,""),B80+1)</f>
        <v>45139</v>
      </c>
      <c r="D80" s="28">
        <f>IF(C80="",IF(WEEKDAY(A78,1)=MOD($M$19+2,7)+1,A78,""),C80+1)</f>
        <v>45140</v>
      </c>
      <c r="E80" s="28">
        <f>IF(D80="",IF(WEEKDAY(A78,1)=MOD($M$19+3,7)+1,A78,""),D80+1)</f>
        <v>45141</v>
      </c>
      <c r="F80" s="28">
        <f>IF(E80="",IF(WEEKDAY(A78,1)=MOD($M$19+4,7)+1,A78,""),E80+1)</f>
        <v>45142</v>
      </c>
      <c r="G80" s="28">
        <f>IF(F80="",IF(WEEKDAY(A78,1)=MOD($M$19+5,7)+1,A78,""),F80+1)</f>
        <v>45143</v>
      </c>
      <c r="H80" s="6"/>
      <c r="I80" s="30"/>
      <c r="J80" s="6"/>
      <c r="K80" s="13"/>
      <c r="L80" s="6"/>
      <c r="M80" s="41"/>
    </row>
    <row r="81" ht="12.75" hidden="1" customHeight="1">
      <c r="A81" s="28">
        <f t="shared" ref="A81:A85" si="44">IF(G80="","",IF(MONTH(G80+1)&lt;&gt;MONTH(G80),"",G80+1))</f>
        <v>45144</v>
      </c>
      <c r="B81" s="28">
        <f t="shared" ref="B81:G81" si="43">IF(A81="","",IF(MONTH(A81+1)&lt;&gt;MONTH(A81),"",A81+1))</f>
        <v>45145</v>
      </c>
      <c r="C81" s="28">
        <f t="shared" si="43"/>
        <v>45146</v>
      </c>
      <c r="D81" s="28">
        <f t="shared" si="43"/>
        <v>45147</v>
      </c>
      <c r="E81" s="28">
        <f t="shared" si="43"/>
        <v>45148</v>
      </c>
      <c r="F81" s="28">
        <f t="shared" si="43"/>
        <v>45149</v>
      </c>
      <c r="G81" s="28">
        <f t="shared" si="43"/>
        <v>45150</v>
      </c>
      <c r="H81" s="6"/>
      <c r="I81" s="30"/>
      <c r="J81" s="6"/>
      <c r="K81" s="13"/>
      <c r="L81" s="6"/>
      <c r="M81" s="41"/>
    </row>
    <row r="82" ht="12.75" hidden="1" customHeight="1">
      <c r="A82" s="28">
        <f t="shared" si="44"/>
        <v>45151</v>
      </c>
      <c r="B82" s="28">
        <f t="shared" ref="B82:G82" si="45">IF(A82="","",IF(MONTH(A82+1)&lt;&gt;MONTH(A82),"",A82+1))</f>
        <v>45152</v>
      </c>
      <c r="C82" s="28">
        <f t="shared" si="45"/>
        <v>45153</v>
      </c>
      <c r="D82" s="28">
        <f t="shared" si="45"/>
        <v>45154</v>
      </c>
      <c r="E82" s="28">
        <f t="shared" si="45"/>
        <v>45155</v>
      </c>
      <c r="F82" s="28">
        <f t="shared" si="45"/>
        <v>45156</v>
      </c>
      <c r="G82" s="28">
        <f t="shared" si="45"/>
        <v>45157</v>
      </c>
      <c r="H82" s="6"/>
      <c r="I82" s="30"/>
      <c r="J82" s="6"/>
      <c r="K82" s="13"/>
      <c r="L82" s="6"/>
      <c r="M82" s="41"/>
    </row>
    <row r="83" ht="12.75" hidden="1" customHeight="1">
      <c r="A83" s="28">
        <f t="shared" si="44"/>
        <v>45158</v>
      </c>
      <c r="B83" s="28">
        <f t="shared" ref="B83:G83" si="46">IF(A83="","",IF(MONTH(A83+1)&lt;&gt;MONTH(A83),"",A83+1))</f>
        <v>45159</v>
      </c>
      <c r="C83" s="28">
        <f t="shared" si="46"/>
        <v>45160</v>
      </c>
      <c r="D83" s="28">
        <f t="shared" si="46"/>
        <v>45161</v>
      </c>
      <c r="E83" s="28">
        <f t="shared" si="46"/>
        <v>45162</v>
      </c>
      <c r="F83" s="28">
        <f t="shared" si="46"/>
        <v>45163</v>
      </c>
      <c r="G83" s="28">
        <f t="shared" si="46"/>
        <v>45164</v>
      </c>
      <c r="H83" s="6"/>
      <c r="I83" s="30"/>
      <c r="J83" s="6"/>
      <c r="K83" s="13"/>
      <c r="L83" s="6"/>
      <c r="M83" s="41"/>
    </row>
    <row r="84" ht="12.75" hidden="1" customHeight="1">
      <c r="A84" s="28">
        <f t="shared" si="44"/>
        <v>45165</v>
      </c>
      <c r="B84" s="28">
        <f t="shared" ref="B84:G84" si="47">IF(A84="","",IF(MONTH(A84+1)&lt;&gt;MONTH(A84),"",A84+1))</f>
        <v>45166</v>
      </c>
      <c r="C84" s="28">
        <f t="shared" si="47"/>
        <v>45167</v>
      </c>
      <c r="D84" s="28">
        <f t="shared" si="47"/>
        <v>45168</v>
      </c>
      <c r="E84" s="28">
        <f t="shared" si="47"/>
        <v>45169</v>
      </c>
      <c r="F84" s="28" t="str">
        <f t="shared" si="47"/>
        <v/>
      </c>
      <c r="G84" s="28" t="str">
        <f t="shared" si="47"/>
        <v/>
      </c>
      <c r="H84" s="6"/>
      <c r="I84" s="30"/>
      <c r="J84" s="6"/>
      <c r="K84" s="13"/>
      <c r="L84" s="6"/>
      <c r="M84" s="41"/>
    </row>
    <row r="85" ht="12.75" hidden="1" customHeight="1">
      <c r="A85" s="28" t="str">
        <f t="shared" si="44"/>
        <v/>
      </c>
      <c r="B85" s="28" t="str">
        <f t="shared" ref="B85:G85" si="48">IF(A85="","",IF(MONTH(A85+1)&lt;&gt;MONTH(A85),"",A85+1))</f>
        <v/>
      </c>
      <c r="C85" s="28" t="str">
        <f t="shared" si="48"/>
        <v/>
      </c>
      <c r="D85" s="28" t="str">
        <f t="shared" si="48"/>
        <v/>
      </c>
      <c r="E85" s="28" t="str">
        <f t="shared" si="48"/>
        <v/>
      </c>
      <c r="F85" s="28" t="str">
        <f t="shared" si="48"/>
        <v/>
      </c>
      <c r="G85" s="28" t="str">
        <f t="shared" si="48"/>
        <v/>
      </c>
      <c r="H85" s="6"/>
      <c r="I85" s="30"/>
      <c r="J85" s="6"/>
      <c r="K85" s="13"/>
      <c r="L85" s="6"/>
      <c r="M85" s="41"/>
    </row>
    <row r="86" ht="12.75" hidden="1" customHeight="1">
      <c r="A86" s="6"/>
      <c r="B86" s="6"/>
      <c r="C86" s="6"/>
      <c r="D86" s="6"/>
      <c r="E86" s="6"/>
      <c r="F86" s="6"/>
      <c r="G86" s="6"/>
      <c r="H86" s="6"/>
      <c r="I86" s="30"/>
      <c r="J86" s="6"/>
      <c r="K86" s="13"/>
      <c r="L86" s="6"/>
      <c r="M86" s="41"/>
    </row>
    <row r="87" ht="12.75" hidden="1" customHeight="1">
      <c r="A87" s="6"/>
      <c r="B87" s="6"/>
      <c r="C87" s="6"/>
      <c r="D87" s="6"/>
      <c r="E87" s="6"/>
      <c r="F87" s="6"/>
      <c r="G87" s="6"/>
      <c r="H87" s="6"/>
      <c r="I87" s="30"/>
      <c r="J87" s="6"/>
      <c r="K87" s="13"/>
      <c r="L87" s="6"/>
      <c r="M87" s="38" t="s">
        <v>22</v>
      </c>
    </row>
    <row r="88" ht="12.75" hidden="1" customHeight="1">
      <c r="A88" s="53">
        <f>DATE($A$1,9,1)</f>
        <v>45170</v>
      </c>
      <c r="B88" s="18"/>
      <c r="C88" s="18"/>
      <c r="D88" s="18"/>
      <c r="E88" s="18"/>
      <c r="F88" s="18"/>
      <c r="G88" s="18"/>
      <c r="H88" s="6"/>
      <c r="I88" s="19" t="str">
        <f>TEXT(A88,"mmmm")</f>
        <v>September</v>
      </c>
      <c r="J88" s="20"/>
      <c r="K88" s="21"/>
      <c r="L88" s="6"/>
      <c r="M88" s="41"/>
    </row>
    <row r="89" ht="12.75" hidden="1" customHeight="1">
      <c r="A89" s="23" t="str">
        <f>CHOOSE(1+MOD($M$19+1-2,7),"Su","M","Tu","W","Th","F","Sa")</f>
        <v>Su</v>
      </c>
      <c r="B89" s="24" t="str">
        <f>CHOOSE(1+MOD($M$19+2-2,7),"Su","M","Tu","W","Th","F","Sa")</f>
        <v>M</v>
      </c>
      <c r="C89" s="24" t="str">
        <f>CHOOSE(1+MOD($M$19+3-2,7),"Su","M","Tu","W","Th","F","Sa")</f>
        <v>Tu</v>
      </c>
      <c r="D89" s="24" t="str">
        <f>CHOOSE(1+MOD($M$19+4-2,7),"Su","M","Tu","W","Th","F","Sa")</f>
        <v>W</v>
      </c>
      <c r="E89" s="24" t="str">
        <f>CHOOSE(1+MOD($M$19+5-2,7),"Su","M","Tu","W","Th","F","Sa")</f>
        <v>Th</v>
      </c>
      <c r="F89" s="24" t="str">
        <f>CHOOSE(1+MOD($M$19+6-2,7),"Su","M","Tu","W","Th","F","Sa")</f>
        <v>F</v>
      </c>
      <c r="G89" s="25" t="str">
        <f>CHOOSE(1+MOD($M$19+7-2,7),"Su","M","Tu","W","Th","F","Sa")</f>
        <v>Sa</v>
      </c>
      <c r="H89" s="13"/>
      <c r="I89" s="30">
        <f>(DATE(YEAR($A$88),9,1)+(1-1)*7)+IF(2&lt;WEEKDAY(DATE(YEAR($A$88),9,1)),2+7-WEEKDAY(DATE(YEAR($A$88),9,1)),2-WEEKDAY(DATE(YEAR($A$88),9,1)))</f>
        <v>45173</v>
      </c>
      <c r="J89" s="6" t="s">
        <v>6</v>
      </c>
      <c r="K89" s="13" t="s">
        <v>8</v>
      </c>
      <c r="L89" s="13"/>
      <c r="M89" s="54"/>
    </row>
    <row r="90" ht="12.75" hidden="1" customHeight="1">
      <c r="A90" s="28" t="str">
        <f>IF(WEEKDAY(A88,1)=$M$19,A88,"")</f>
        <v/>
      </c>
      <c r="B90" s="28" t="str">
        <f>IF(A90="",IF(WEEKDAY(A88,1)=MOD($M$19,7)+1,A88,""),A90+1)</f>
        <v/>
      </c>
      <c r="C90" s="28" t="str">
        <f>IF(B90="",IF(WEEKDAY(A88,1)=MOD($M$19+1,7)+1,A88,""),B90+1)</f>
        <v/>
      </c>
      <c r="D90" s="28" t="str">
        <f>IF(C90="",IF(WEEKDAY(A88,1)=MOD($M$19+2,7)+1,A88,""),C90+1)</f>
        <v/>
      </c>
      <c r="E90" s="28" t="str">
        <f>IF(D90="",IF(WEEKDAY(A88,1)=MOD($M$19+3,7)+1,A88,""),D90+1)</f>
        <v/>
      </c>
      <c r="F90" s="28">
        <f>IF(E90="",IF(WEEKDAY(A88,1)=MOD($M$19+4,7)+1,A88,""),E90+1)</f>
        <v>45170</v>
      </c>
      <c r="G90" s="28">
        <f>IF(F90="",IF(WEEKDAY(A88,1)=MOD($M$19+5,7)+1,A88,""),F90+1)</f>
        <v>45171</v>
      </c>
      <c r="H90" s="6"/>
      <c r="I90" s="30"/>
      <c r="J90" s="6"/>
      <c r="K90" s="13"/>
      <c r="L90" s="6"/>
      <c r="M90" s="41"/>
    </row>
    <row r="91" ht="12.75" hidden="1" customHeight="1">
      <c r="A91" s="28">
        <f t="shared" ref="A91:A95" si="50">IF(G90="","",IF(MONTH(G90+1)&lt;&gt;MONTH(G90),"",G90+1))</f>
        <v>45172</v>
      </c>
      <c r="B91" s="28">
        <f t="shared" ref="B91:G91" si="49">IF(A91="","",IF(MONTH(A91+1)&lt;&gt;MONTH(A91),"",A91+1))</f>
        <v>45173</v>
      </c>
      <c r="C91" s="28">
        <f t="shared" si="49"/>
        <v>45174</v>
      </c>
      <c r="D91" s="28">
        <f t="shared" si="49"/>
        <v>45175</v>
      </c>
      <c r="E91" s="28">
        <f t="shared" si="49"/>
        <v>45176</v>
      </c>
      <c r="F91" s="28">
        <f t="shared" si="49"/>
        <v>45177</v>
      </c>
      <c r="G91" s="28">
        <f t="shared" si="49"/>
        <v>45178</v>
      </c>
      <c r="H91" s="6"/>
      <c r="I91" s="30"/>
      <c r="J91" s="6"/>
      <c r="K91" s="13"/>
      <c r="L91" s="6"/>
      <c r="M91" s="41"/>
    </row>
    <row r="92" ht="12.75" hidden="1" customHeight="1">
      <c r="A92" s="28">
        <f t="shared" si="50"/>
        <v>45179</v>
      </c>
      <c r="B92" s="28">
        <f t="shared" ref="B92:G92" si="51">IF(A92="","",IF(MONTH(A92+1)&lt;&gt;MONTH(A92),"",A92+1))</f>
        <v>45180</v>
      </c>
      <c r="C92" s="28">
        <f t="shared" si="51"/>
        <v>45181</v>
      </c>
      <c r="D92" s="28">
        <f t="shared" si="51"/>
        <v>45182</v>
      </c>
      <c r="E92" s="28">
        <f t="shared" si="51"/>
        <v>45183</v>
      </c>
      <c r="F92" s="28">
        <f t="shared" si="51"/>
        <v>45184</v>
      </c>
      <c r="G92" s="28">
        <f t="shared" si="51"/>
        <v>45185</v>
      </c>
      <c r="H92" s="6"/>
      <c r="I92" s="30"/>
      <c r="J92" s="6"/>
      <c r="K92" s="13"/>
      <c r="L92" s="6"/>
      <c r="M92" s="41"/>
    </row>
    <row r="93" ht="12.75" hidden="1" customHeight="1">
      <c r="A93" s="28">
        <f t="shared" si="50"/>
        <v>45186</v>
      </c>
      <c r="B93" s="28">
        <f t="shared" ref="B93:G93" si="52">IF(A93="","",IF(MONTH(A93+1)&lt;&gt;MONTH(A93),"",A93+1))</f>
        <v>45187</v>
      </c>
      <c r="C93" s="28">
        <f t="shared" si="52"/>
        <v>45188</v>
      </c>
      <c r="D93" s="28">
        <f t="shared" si="52"/>
        <v>45189</v>
      </c>
      <c r="E93" s="28">
        <f t="shared" si="52"/>
        <v>45190</v>
      </c>
      <c r="F93" s="28">
        <f t="shared" si="52"/>
        <v>45191</v>
      </c>
      <c r="G93" s="28">
        <f t="shared" si="52"/>
        <v>45192</v>
      </c>
      <c r="H93" s="6"/>
      <c r="I93" s="30"/>
      <c r="J93" s="6"/>
      <c r="K93" s="13"/>
      <c r="L93" s="6"/>
      <c r="M93" s="41"/>
    </row>
    <row r="94" ht="12.75" hidden="1" customHeight="1">
      <c r="A94" s="28">
        <f t="shared" si="50"/>
        <v>45193</v>
      </c>
      <c r="B94" s="28">
        <f t="shared" ref="B94:G94" si="53">IF(A94="","",IF(MONTH(A94+1)&lt;&gt;MONTH(A94),"",A94+1))</f>
        <v>45194</v>
      </c>
      <c r="C94" s="28">
        <f t="shared" si="53"/>
        <v>45195</v>
      </c>
      <c r="D94" s="28">
        <f t="shared" si="53"/>
        <v>45196</v>
      </c>
      <c r="E94" s="28">
        <f t="shared" si="53"/>
        <v>45197</v>
      </c>
      <c r="F94" s="28">
        <f t="shared" si="53"/>
        <v>45198</v>
      </c>
      <c r="G94" s="28">
        <f t="shared" si="53"/>
        <v>45199</v>
      </c>
      <c r="H94" s="6"/>
      <c r="I94" s="30"/>
      <c r="J94" s="6"/>
      <c r="K94" s="13"/>
      <c r="L94" s="6"/>
      <c r="M94" s="41"/>
    </row>
    <row r="95" ht="12.75" hidden="1" customHeight="1">
      <c r="A95" s="28" t="str">
        <f t="shared" si="50"/>
        <v/>
      </c>
      <c r="B95" s="28" t="str">
        <f t="shared" ref="B95:G95" si="54">IF(A95="","",IF(MONTH(A95+1)&lt;&gt;MONTH(A95),"",A95+1))</f>
        <v/>
      </c>
      <c r="C95" s="28" t="str">
        <f t="shared" si="54"/>
        <v/>
      </c>
      <c r="D95" s="28" t="str">
        <f t="shared" si="54"/>
        <v/>
      </c>
      <c r="E95" s="28" t="str">
        <f t="shared" si="54"/>
        <v/>
      </c>
      <c r="F95" s="28" t="str">
        <f t="shared" si="54"/>
        <v/>
      </c>
      <c r="G95" s="28" t="str">
        <f t="shared" si="54"/>
        <v/>
      </c>
      <c r="H95" s="6"/>
      <c r="I95" s="30"/>
      <c r="J95" s="6"/>
      <c r="K95" s="13"/>
      <c r="L95" s="6"/>
      <c r="M95" s="41"/>
    </row>
    <row r="96" ht="12.75" hidden="1" customHeight="1">
      <c r="A96" s="6"/>
      <c r="B96" s="6"/>
      <c r="C96" s="6"/>
      <c r="D96" s="6"/>
      <c r="E96" s="6"/>
      <c r="F96" s="6"/>
      <c r="G96" s="6"/>
      <c r="H96" s="6"/>
      <c r="I96" s="30"/>
      <c r="J96" s="6"/>
      <c r="K96" s="13"/>
      <c r="L96" s="6"/>
      <c r="M96" s="41"/>
    </row>
    <row r="97" ht="12.75" hidden="1" customHeight="1">
      <c r="A97" s="6"/>
      <c r="B97" s="6"/>
      <c r="C97" s="6"/>
      <c r="D97" s="6"/>
      <c r="E97" s="6"/>
      <c r="F97" s="6"/>
      <c r="G97" s="6"/>
      <c r="H97" s="6"/>
      <c r="I97" s="30"/>
      <c r="J97" s="6"/>
      <c r="K97" s="13"/>
      <c r="L97" s="6"/>
      <c r="M97" s="38" t="s">
        <v>22</v>
      </c>
    </row>
    <row r="98" ht="12.75" hidden="1" customHeight="1">
      <c r="A98" s="53">
        <f>DATE($A$1,10,1)</f>
        <v>45200</v>
      </c>
      <c r="B98" s="18"/>
      <c r="C98" s="18"/>
      <c r="D98" s="18"/>
      <c r="E98" s="18"/>
      <c r="F98" s="18"/>
      <c r="G98" s="18"/>
      <c r="H98" s="6"/>
      <c r="I98" s="19" t="str">
        <f>TEXT(A98,"mmmm")</f>
        <v>October</v>
      </c>
      <c r="J98" s="20"/>
      <c r="K98" s="21"/>
      <c r="L98" s="6"/>
      <c r="M98" s="41"/>
    </row>
    <row r="99" ht="12.75" hidden="1" customHeight="1">
      <c r="A99" s="23" t="str">
        <f>CHOOSE(1+MOD($M$19+1-2,7),"Su","M","Tu","W","Th","F","Sa")</f>
        <v>Su</v>
      </c>
      <c r="B99" s="24" t="str">
        <f>CHOOSE(1+MOD($M$19+2-2,7),"Su","M","Tu","W","Th","F","Sa")</f>
        <v>M</v>
      </c>
      <c r="C99" s="24" t="str">
        <f>CHOOSE(1+MOD($M$19+3-2,7),"Su","M","Tu","W","Th","F","Sa")</f>
        <v>Tu</v>
      </c>
      <c r="D99" s="24" t="str">
        <f>CHOOSE(1+MOD($M$19+4-2,7),"Su","M","Tu","W","Th","F","Sa")</f>
        <v>W</v>
      </c>
      <c r="E99" s="24" t="str">
        <f>CHOOSE(1+MOD($M$19+5-2,7),"Su","M","Tu","W","Th","F","Sa")</f>
        <v>Th</v>
      </c>
      <c r="F99" s="24" t="str">
        <f>CHOOSE(1+MOD($M$19+6-2,7),"Su","M","Tu","W","Th","F","Sa")</f>
        <v>F</v>
      </c>
      <c r="G99" s="25" t="str">
        <f>CHOOSE(1+MOD($M$19+7-2,7),"Su","M","Tu","W","Th","F","Sa")</f>
        <v>Sa</v>
      </c>
      <c r="H99" s="6"/>
      <c r="I99" s="30">
        <f>(DATE(YEAR($A$98),10,1)+(2-1)*7)+IF(2&lt;WEEKDAY(DATE(YEAR($A$98),10,1)),2+7-WEEKDAY(DATE(YEAR($A$98),10,1)),2-WEEKDAY(DATE(YEAR($A$98),10,1)))</f>
        <v>45208</v>
      </c>
      <c r="J99" s="6" t="s">
        <v>6</v>
      </c>
      <c r="K99" s="13" t="s">
        <v>8</v>
      </c>
      <c r="L99" s="6"/>
      <c r="M99" s="41"/>
    </row>
    <row r="100" ht="12.75" hidden="1" customHeight="1">
      <c r="A100" s="28">
        <f>IF(WEEKDAY(A98,1)=$M$19,A98,"")</f>
        <v>45200</v>
      </c>
      <c r="B100" s="28">
        <f>IF(A100="",IF(WEEKDAY(A98,1)=MOD($M$19,7)+1,A98,""),A100+1)</f>
        <v>45201</v>
      </c>
      <c r="C100" s="28">
        <f>IF(B100="",IF(WEEKDAY(A98,1)=MOD($M$19+1,7)+1,A98,""),B100+1)</f>
        <v>45202</v>
      </c>
      <c r="D100" s="28">
        <f>IF(C100="",IF(WEEKDAY(A98,1)=MOD($M$19+2,7)+1,A98,""),C100+1)</f>
        <v>45203</v>
      </c>
      <c r="E100" s="28">
        <f>IF(D100="",IF(WEEKDAY(A98,1)=MOD($M$19+3,7)+1,A98,""),D100+1)</f>
        <v>45204</v>
      </c>
      <c r="F100" s="28">
        <f>IF(E100="",IF(WEEKDAY(A98,1)=MOD($M$19+4,7)+1,A98,""),E100+1)</f>
        <v>45205</v>
      </c>
      <c r="G100" s="28">
        <f>IF(F100="",IF(WEEKDAY(A98,1)=MOD($M$19+5,7)+1,A98,""),F100+1)</f>
        <v>45206</v>
      </c>
      <c r="H100" s="6"/>
      <c r="I100" s="30"/>
      <c r="J100" s="6"/>
      <c r="K100" s="13"/>
      <c r="L100" s="6"/>
      <c r="M100" s="41"/>
    </row>
    <row r="101" ht="12.75" hidden="1" customHeight="1">
      <c r="A101" s="28">
        <f t="shared" ref="A101:A105" si="56">IF(G100="","",IF(MONTH(G100+1)&lt;&gt;MONTH(G100),"",G100+1))</f>
        <v>45207</v>
      </c>
      <c r="B101" s="28">
        <f t="shared" ref="B101:G101" si="55">IF(A101="","",IF(MONTH(A101+1)&lt;&gt;MONTH(A101),"",A101+1))</f>
        <v>45208</v>
      </c>
      <c r="C101" s="28">
        <f t="shared" si="55"/>
        <v>45209</v>
      </c>
      <c r="D101" s="28">
        <f t="shared" si="55"/>
        <v>45210</v>
      </c>
      <c r="E101" s="28">
        <f t="shared" si="55"/>
        <v>45211</v>
      </c>
      <c r="F101" s="28">
        <f t="shared" si="55"/>
        <v>45212</v>
      </c>
      <c r="G101" s="28">
        <f t="shared" si="55"/>
        <v>45213</v>
      </c>
      <c r="H101" s="6"/>
      <c r="I101" s="30"/>
      <c r="J101" s="6"/>
      <c r="K101" s="13"/>
      <c r="L101" s="6"/>
      <c r="M101" s="41"/>
    </row>
    <row r="102" ht="12.75" hidden="1" customHeight="1">
      <c r="A102" s="28">
        <f t="shared" si="56"/>
        <v>45214</v>
      </c>
      <c r="B102" s="28">
        <f t="shared" ref="B102:G102" si="57">IF(A102="","",IF(MONTH(A102+1)&lt;&gt;MONTH(A102),"",A102+1))</f>
        <v>45215</v>
      </c>
      <c r="C102" s="28">
        <f t="shared" si="57"/>
        <v>45216</v>
      </c>
      <c r="D102" s="28">
        <f t="shared" si="57"/>
        <v>45217</v>
      </c>
      <c r="E102" s="28">
        <f t="shared" si="57"/>
        <v>45218</v>
      </c>
      <c r="F102" s="28">
        <f t="shared" si="57"/>
        <v>45219</v>
      </c>
      <c r="G102" s="28">
        <f t="shared" si="57"/>
        <v>45220</v>
      </c>
      <c r="H102" s="6"/>
      <c r="I102" s="30"/>
      <c r="J102" s="6"/>
      <c r="K102" s="13"/>
      <c r="L102" s="6"/>
      <c r="M102" s="41"/>
    </row>
    <row r="103" ht="12.75" hidden="1" customHeight="1">
      <c r="A103" s="28">
        <f t="shared" si="56"/>
        <v>45221</v>
      </c>
      <c r="B103" s="28">
        <f t="shared" ref="B103:G103" si="58">IF(A103="","",IF(MONTH(A103+1)&lt;&gt;MONTH(A103),"",A103+1))</f>
        <v>45222</v>
      </c>
      <c r="C103" s="28">
        <f t="shared" si="58"/>
        <v>45223</v>
      </c>
      <c r="D103" s="28">
        <f t="shared" si="58"/>
        <v>45224</v>
      </c>
      <c r="E103" s="28">
        <f t="shared" si="58"/>
        <v>45225</v>
      </c>
      <c r="F103" s="28">
        <f t="shared" si="58"/>
        <v>45226</v>
      </c>
      <c r="G103" s="28">
        <f t="shared" si="58"/>
        <v>45227</v>
      </c>
      <c r="H103" s="6"/>
      <c r="I103" s="30"/>
      <c r="J103" s="6"/>
      <c r="K103" s="13"/>
      <c r="L103" s="6"/>
      <c r="M103" s="41"/>
    </row>
    <row r="104" ht="12.75" hidden="1" customHeight="1">
      <c r="A104" s="28">
        <f t="shared" si="56"/>
        <v>45228</v>
      </c>
      <c r="B104" s="28">
        <f t="shared" ref="B104:G104" si="59">IF(A104="","",IF(MONTH(A104+1)&lt;&gt;MONTH(A104),"",A104+1))</f>
        <v>45229</v>
      </c>
      <c r="C104" s="28">
        <f t="shared" si="59"/>
        <v>45230</v>
      </c>
      <c r="D104" s="28" t="str">
        <f t="shared" si="59"/>
        <v/>
      </c>
      <c r="E104" s="28" t="str">
        <f t="shared" si="59"/>
        <v/>
      </c>
      <c r="F104" s="28" t="str">
        <f t="shared" si="59"/>
        <v/>
      </c>
      <c r="G104" s="28" t="str">
        <f t="shared" si="59"/>
        <v/>
      </c>
      <c r="H104" s="6"/>
      <c r="I104" s="30"/>
      <c r="J104" s="6"/>
      <c r="K104" s="13"/>
      <c r="L104" s="6"/>
      <c r="M104" s="41"/>
    </row>
    <row r="105" ht="12.75" hidden="1" customHeight="1">
      <c r="A105" s="28" t="str">
        <f t="shared" si="56"/>
        <v/>
      </c>
      <c r="B105" s="28" t="str">
        <f t="shared" ref="B105:G105" si="60">IF(A105="","",IF(MONTH(A105+1)&lt;&gt;MONTH(A105),"",A105+1))</f>
        <v/>
      </c>
      <c r="C105" s="28" t="str">
        <f t="shared" si="60"/>
        <v/>
      </c>
      <c r="D105" s="28" t="str">
        <f t="shared" si="60"/>
        <v/>
      </c>
      <c r="E105" s="28" t="str">
        <f t="shared" si="60"/>
        <v/>
      </c>
      <c r="F105" s="28" t="str">
        <f t="shared" si="60"/>
        <v/>
      </c>
      <c r="G105" s="28" t="str">
        <f t="shared" si="60"/>
        <v/>
      </c>
      <c r="H105" s="6"/>
      <c r="I105" s="30"/>
      <c r="J105" s="6"/>
      <c r="K105" s="13"/>
      <c r="L105" s="6"/>
      <c r="M105" s="41"/>
    </row>
    <row r="106" ht="12.75" hidden="1" customHeight="1">
      <c r="A106" s="6"/>
      <c r="B106" s="6"/>
      <c r="C106" s="6"/>
      <c r="D106" s="6"/>
      <c r="E106" s="6"/>
      <c r="F106" s="6"/>
      <c r="G106" s="6"/>
      <c r="H106" s="6"/>
      <c r="I106" s="30"/>
      <c r="J106" s="6"/>
      <c r="K106" s="13"/>
      <c r="L106" s="6"/>
      <c r="M106" s="41"/>
    </row>
    <row r="107" ht="12.75" hidden="1" customHeight="1">
      <c r="A107" s="6"/>
      <c r="B107" s="6"/>
      <c r="C107" s="6"/>
      <c r="D107" s="6"/>
      <c r="E107" s="6"/>
      <c r="F107" s="6"/>
      <c r="G107" s="6"/>
      <c r="H107" s="6"/>
      <c r="I107" s="30"/>
      <c r="J107" s="6"/>
      <c r="K107" s="13"/>
      <c r="L107" s="6"/>
      <c r="M107" s="38" t="s">
        <v>22</v>
      </c>
    </row>
    <row r="108" ht="12.75" hidden="1" customHeight="1">
      <c r="A108" s="53">
        <f>DATE($A$1,11,1)</f>
        <v>45231</v>
      </c>
      <c r="B108" s="18"/>
      <c r="C108" s="18"/>
      <c r="D108" s="18"/>
      <c r="E108" s="18"/>
      <c r="F108" s="18"/>
      <c r="G108" s="18"/>
      <c r="H108" s="6"/>
      <c r="I108" s="19" t="str">
        <f>TEXT(A108,"mmmm")</f>
        <v>November</v>
      </c>
      <c r="J108" s="20"/>
      <c r="K108" s="21"/>
      <c r="L108" s="6"/>
      <c r="M108" s="41"/>
    </row>
    <row r="109" ht="12.75" hidden="1" customHeight="1">
      <c r="A109" s="23" t="str">
        <f>CHOOSE(1+MOD($M$19+1-2,7),"Su","M","Tu","W","Th","F","Sa")</f>
        <v>Su</v>
      </c>
      <c r="B109" s="24" t="str">
        <f>CHOOSE(1+MOD($M$19+2-2,7),"Su","M","Tu","W","Th","F","Sa")</f>
        <v>M</v>
      </c>
      <c r="C109" s="24" t="str">
        <f>CHOOSE(1+MOD($M$19+3-2,7),"Su","M","Tu","W","Th","F","Sa")</f>
        <v>Tu</v>
      </c>
      <c r="D109" s="24" t="str">
        <f>CHOOSE(1+MOD($M$19+4-2,7),"Su","M","Tu","W","Th","F","Sa")</f>
        <v>W</v>
      </c>
      <c r="E109" s="24" t="str">
        <f>CHOOSE(1+MOD($M$19+5-2,7),"Su","M","Tu","W","Th","F","Sa")</f>
        <v>Th</v>
      </c>
      <c r="F109" s="24" t="str">
        <f>CHOOSE(1+MOD($M$19+6-2,7),"Su","M","Tu","W","Th","F","Sa")</f>
        <v>F</v>
      </c>
      <c r="G109" s="25" t="str">
        <f>CHOOSE(1+MOD($M$19+7-2,7),"Su","M","Tu","W","Th","F","Sa")</f>
        <v>Sa</v>
      </c>
      <c r="H109" s="6"/>
      <c r="I109" s="30">
        <f>DATE(YEAR($A$108),11,11)</f>
        <v>45241</v>
      </c>
      <c r="J109" s="6" t="s">
        <v>6</v>
      </c>
      <c r="K109" s="13" t="s">
        <v>8</v>
      </c>
      <c r="L109" s="6"/>
      <c r="M109" s="41"/>
    </row>
    <row r="110" ht="12.75" hidden="1" customHeight="1">
      <c r="A110" s="28" t="str">
        <f>IF(WEEKDAY(A108,1)=$M$19,A108,"")</f>
        <v/>
      </c>
      <c r="B110" s="28" t="str">
        <f>IF(A110="",IF(WEEKDAY(A108,1)=MOD($M$19,7)+1,A108,""),A110+1)</f>
        <v/>
      </c>
      <c r="C110" s="28" t="str">
        <f>IF(B110="",IF(WEEKDAY(A108,1)=MOD($M$19+1,7)+1,A108,""),B110+1)</f>
        <v/>
      </c>
      <c r="D110" s="28">
        <f>IF(C110="",IF(WEEKDAY(A108,1)=MOD($M$19+2,7)+1,A108,""),C110+1)</f>
        <v>45231</v>
      </c>
      <c r="E110" s="28">
        <f>IF(D110="",IF(WEEKDAY(A108,1)=MOD($M$19+3,7)+1,A108,""),D110+1)</f>
        <v>45232</v>
      </c>
      <c r="F110" s="28">
        <f>IF(E110="",IF(WEEKDAY(A108,1)=MOD($M$19+4,7)+1,A108,""),E110+1)</f>
        <v>45233</v>
      </c>
      <c r="G110" s="28">
        <f>IF(F110="",IF(WEEKDAY(A108,1)=MOD($M$19+5,7)+1,A108,""),F110+1)</f>
        <v>45234</v>
      </c>
      <c r="H110" s="6"/>
      <c r="I110" s="30">
        <f>(DATE(YEAR($A$108),11,1)+(4-1)*7)+IF(5&lt;WEEKDAY(DATE(YEAR($A$108),11,1)),5+7-WEEKDAY(DATE(YEAR($A$108),11,1)),5-WEEKDAY(DATE(YEAR($A$108),11,1)))</f>
        <v>45253</v>
      </c>
      <c r="J110" s="6" t="s">
        <v>49</v>
      </c>
      <c r="K110" s="13" t="s">
        <v>8</v>
      </c>
      <c r="L110" s="6"/>
      <c r="M110" s="41"/>
    </row>
    <row r="111" ht="12.75" hidden="1" customHeight="1">
      <c r="A111" s="28">
        <f t="shared" ref="A111:A115" si="62">IF(G110="","",IF(MONTH(G110+1)&lt;&gt;MONTH(G110),"",G110+1))</f>
        <v>45235</v>
      </c>
      <c r="B111" s="28">
        <f t="shared" ref="B111:G111" si="61">IF(A111="","",IF(MONTH(A111+1)&lt;&gt;MONTH(A111),"",A111+1))</f>
        <v>45236</v>
      </c>
      <c r="C111" s="28">
        <f t="shared" si="61"/>
        <v>45237</v>
      </c>
      <c r="D111" s="28">
        <f t="shared" si="61"/>
        <v>45238</v>
      </c>
      <c r="E111" s="28">
        <f t="shared" si="61"/>
        <v>45239</v>
      </c>
      <c r="F111" s="28">
        <f t="shared" si="61"/>
        <v>45240</v>
      </c>
      <c r="G111" s="28">
        <f t="shared" si="61"/>
        <v>45241</v>
      </c>
      <c r="H111" s="6"/>
      <c r="I111" s="30">
        <f>(DATE(YEAR($A$108),11,1)+(1-1)*7)+IF(1&lt;WEEKDAY(DATE(YEAR($A$108),11,1)),1+7-WEEKDAY(DATE(YEAR($A$108),11,1)),1-WEEKDAY(DATE(YEAR($A$108),11,1)))</f>
        <v>45235</v>
      </c>
      <c r="J111" s="6" t="s">
        <v>59</v>
      </c>
      <c r="K111" s="13" t="s">
        <v>8</v>
      </c>
      <c r="L111" s="6"/>
      <c r="M111" s="41"/>
    </row>
    <row r="112" ht="12.75" hidden="1" customHeight="1">
      <c r="A112" s="28">
        <f t="shared" si="62"/>
        <v>45242</v>
      </c>
      <c r="B112" s="28">
        <f t="shared" ref="B112:G112" si="63">IF(A112="","",IF(MONTH(A112+1)&lt;&gt;MONTH(A112),"",A112+1))</f>
        <v>45243</v>
      </c>
      <c r="C112" s="28">
        <f t="shared" si="63"/>
        <v>45244</v>
      </c>
      <c r="D112" s="28">
        <f t="shared" si="63"/>
        <v>45245</v>
      </c>
      <c r="E112" s="28">
        <f t="shared" si="63"/>
        <v>45246</v>
      </c>
      <c r="F112" s="28">
        <f t="shared" si="63"/>
        <v>45247</v>
      </c>
      <c r="G112" s="28">
        <f t="shared" si="63"/>
        <v>45248</v>
      </c>
      <c r="H112" s="6"/>
      <c r="I112" s="30"/>
      <c r="J112" s="6"/>
      <c r="K112" s="13"/>
      <c r="L112" s="6"/>
      <c r="M112" s="41"/>
    </row>
    <row r="113" ht="12.75" hidden="1" customHeight="1">
      <c r="A113" s="28">
        <f t="shared" si="62"/>
        <v>45249</v>
      </c>
      <c r="B113" s="28">
        <f t="shared" ref="B113:G113" si="64">IF(A113="","",IF(MONTH(A113+1)&lt;&gt;MONTH(A113),"",A113+1))</f>
        <v>45250</v>
      </c>
      <c r="C113" s="28">
        <f t="shared" si="64"/>
        <v>45251</v>
      </c>
      <c r="D113" s="28">
        <f t="shared" si="64"/>
        <v>45252</v>
      </c>
      <c r="E113" s="28">
        <f t="shared" si="64"/>
        <v>45253</v>
      </c>
      <c r="F113" s="28">
        <f t="shared" si="64"/>
        <v>45254</v>
      </c>
      <c r="G113" s="28">
        <f t="shared" si="64"/>
        <v>45255</v>
      </c>
      <c r="H113" s="6"/>
      <c r="I113" s="30"/>
      <c r="J113" s="6"/>
      <c r="K113" s="13"/>
      <c r="L113" s="6"/>
      <c r="M113" s="41"/>
    </row>
    <row r="114" ht="12.75" hidden="1" customHeight="1">
      <c r="A114" s="28">
        <f t="shared" si="62"/>
        <v>45256</v>
      </c>
      <c r="B114" s="28">
        <f t="shared" ref="B114:G114" si="65">IF(A114="","",IF(MONTH(A114+1)&lt;&gt;MONTH(A114),"",A114+1))</f>
        <v>45257</v>
      </c>
      <c r="C114" s="28">
        <f t="shared" si="65"/>
        <v>45258</v>
      </c>
      <c r="D114" s="28">
        <f t="shared" si="65"/>
        <v>45259</v>
      </c>
      <c r="E114" s="28">
        <f t="shared" si="65"/>
        <v>45260</v>
      </c>
      <c r="F114" s="28" t="str">
        <f t="shared" si="65"/>
        <v/>
      </c>
      <c r="G114" s="28" t="str">
        <f t="shared" si="65"/>
        <v/>
      </c>
      <c r="H114" s="6"/>
      <c r="I114" s="30"/>
      <c r="J114" s="6"/>
      <c r="K114" s="13"/>
      <c r="L114" s="6"/>
      <c r="M114" s="41"/>
    </row>
    <row r="115" ht="12.75" hidden="1" customHeight="1">
      <c r="A115" s="28" t="str">
        <f t="shared" si="62"/>
        <v/>
      </c>
      <c r="B115" s="28" t="str">
        <f t="shared" ref="B115:G115" si="66">IF(A115="","",IF(MONTH(A115+1)&lt;&gt;MONTH(A115),"",A115+1))</f>
        <v/>
      </c>
      <c r="C115" s="28" t="str">
        <f t="shared" si="66"/>
        <v/>
      </c>
      <c r="D115" s="28" t="str">
        <f t="shared" si="66"/>
        <v/>
      </c>
      <c r="E115" s="28" t="str">
        <f t="shared" si="66"/>
        <v/>
      </c>
      <c r="F115" s="28" t="str">
        <f t="shared" si="66"/>
        <v/>
      </c>
      <c r="G115" s="28" t="str">
        <f t="shared" si="66"/>
        <v/>
      </c>
      <c r="H115" s="6"/>
      <c r="I115" s="30"/>
      <c r="J115" s="6"/>
      <c r="K115" s="13"/>
      <c r="L115" s="6"/>
      <c r="M115" s="41"/>
    </row>
    <row r="116" ht="12.75" hidden="1" customHeight="1">
      <c r="A116" s="6"/>
      <c r="B116" s="6"/>
      <c r="C116" s="6"/>
      <c r="D116" s="6"/>
      <c r="E116" s="6"/>
      <c r="F116" s="6"/>
      <c r="G116" s="6"/>
      <c r="H116" s="6"/>
      <c r="I116" s="30"/>
      <c r="J116" s="6"/>
      <c r="K116" s="13"/>
      <c r="L116" s="6"/>
      <c r="M116" s="41"/>
    </row>
    <row r="117" ht="12.75" hidden="1" customHeight="1">
      <c r="A117" s="6"/>
      <c r="B117" s="6"/>
      <c r="C117" s="6"/>
      <c r="D117" s="6"/>
      <c r="E117" s="6"/>
      <c r="F117" s="6"/>
      <c r="G117" s="6"/>
      <c r="H117" s="6"/>
      <c r="I117" s="30"/>
      <c r="J117" s="6"/>
      <c r="K117" s="13"/>
      <c r="L117" s="6"/>
      <c r="M117" s="38" t="s">
        <v>22</v>
      </c>
    </row>
    <row r="118" ht="12.75" hidden="1" customHeight="1">
      <c r="A118" s="53">
        <f>DATE($A$1,12,1)</f>
        <v>45261</v>
      </c>
      <c r="B118" s="18"/>
      <c r="C118" s="18"/>
      <c r="D118" s="18"/>
      <c r="E118" s="18"/>
      <c r="F118" s="18"/>
      <c r="G118" s="18"/>
      <c r="H118" s="6"/>
      <c r="I118" s="19" t="str">
        <f>TEXT(A118,"mmmm")</f>
        <v>December</v>
      </c>
      <c r="J118" s="20"/>
      <c r="K118" s="21"/>
      <c r="L118" s="6"/>
      <c r="M118" s="41"/>
    </row>
    <row r="119" ht="12.75" hidden="1" customHeight="1">
      <c r="A119" s="23" t="str">
        <f>CHOOSE(1+MOD($M$19+1-2,7),"Su","M","Tu","W","Th","F","Sa")</f>
        <v>Su</v>
      </c>
      <c r="B119" s="24" t="str">
        <f>CHOOSE(1+MOD($M$19+2-2,7),"Su","M","Tu","W","Th","F","Sa")</f>
        <v>M</v>
      </c>
      <c r="C119" s="24" t="str">
        <f>CHOOSE(1+MOD($M$19+3-2,7),"Su","M","Tu","W","Th","F","Sa")</f>
        <v>Tu</v>
      </c>
      <c r="D119" s="24" t="str">
        <f>CHOOSE(1+MOD($M$19+4-2,7),"Su","M","Tu","W","Th","F","Sa")</f>
        <v>W</v>
      </c>
      <c r="E119" s="24" t="str">
        <f>CHOOSE(1+MOD($M$19+5-2,7),"Su","M","Tu","W","Th","F","Sa")</f>
        <v>Th</v>
      </c>
      <c r="F119" s="24" t="str">
        <f>CHOOSE(1+MOD($M$19+6-2,7),"Su","M","Tu","W","Th","F","Sa")</f>
        <v>F</v>
      </c>
      <c r="G119" s="25" t="str">
        <f>CHOOSE(1+MOD($M$19+7-2,7),"Su","M","Tu","W","Th","F","Sa")</f>
        <v>Sa</v>
      </c>
      <c r="H119" s="6"/>
      <c r="I119" s="30">
        <f>DATE(YEAR($A$118),12,24)</f>
        <v>45284</v>
      </c>
      <c r="J119" s="6" t="s">
        <v>6</v>
      </c>
      <c r="K119" s="13" t="s">
        <v>8</v>
      </c>
      <c r="L119" s="6"/>
      <c r="M119" s="41"/>
    </row>
    <row r="120" ht="12.75" hidden="1" customHeight="1">
      <c r="A120" s="28" t="str">
        <f>IF(WEEKDAY(A118,1)=$M$19,A118,"")</f>
        <v/>
      </c>
      <c r="B120" s="28" t="str">
        <f>IF(A120="",IF(WEEKDAY(A118,1)=MOD($M$19,7)+1,A118,""),A120+1)</f>
        <v/>
      </c>
      <c r="C120" s="28" t="str">
        <f>IF(B120="",IF(WEEKDAY(A118,1)=MOD($M$19+1,7)+1,A118,""),B120+1)</f>
        <v/>
      </c>
      <c r="D120" s="28" t="str">
        <f>IF(C120="",IF(WEEKDAY(A118,1)=MOD($M$19+2,7)+1,A118,""),C120+1)</f>
        <v/>
      </c>
      <c r="E120" s="28" t="str">
        <f>IF(D120="",IF(WEEKDAY(A118,1)=MOD($M$19+3,7)+1,A118,""),D120+1)</f>
        <v/>
      </c>
      <c r="F120" s="28">
        <f>IF(E120="",IF(WEEKDAY(A118,1)=MOD($M$19+4,7)+1,A118,""),E120+1)</f>
        <v>45261</v>
      </c>
      <c r="G120" s="28">
        <f>IF(F120="",IF(WEEKDAY(A118,1)=MOD($M$19+5,7)+1,A118,""),F120+1)</f>
        <v>45262</v>
      </c>
      <c r="H120" s="6"/>
      <c r="I120" s="30">
        <f>DATE(YEAR($A$118),12,25)</f>
        <v>45285</v>
      </c>
      <c r="J120" s="6" t="s">
        <v>51</v>
      </c>
      <c r="K120" s="13" t="s">
        <v>8</v>
      </c>
      <c r="L120" s="6"/>
      <c r="M120" s="41"/>
    </row>
    <row r="121" ht="12.75" hidden="1" customHeight="1">
      <c r="A121" s="28">
        <f t="shared" ref="A121:A125" si="68">IF(G120="","",IF(MONTH(G120+1)&lt;&gt;MONTH(G120),"",G120+1))</f>
        <v>45263</v>
      </c>
      <c r="B121" s="28">
        <f t="shared" ref="B121:G121" si="67">IF(A121="","",IF(MONTH(A121+1)&lt;&gt;MONTH(A121),"",A121+1))</f>
        <v>45264</v>
      </c>
      <c r="C121" s="28">
        <f t="shared" si="67"/>
        <v>45265</v>
      </c>
      <c r="D121" s="28">
        <f t="shared" si="67"/>
        <v>45266</v>
      </c>
      <c r="E121" s="28">
        <f t="shared" si="67"/>
        <v>45267</v>
      </c>
      <c r="F121" s="28">
        <f t="shared" si="67"/>
        <v>45268</v>
      </c>
      <c r="G121" s="28">
        <f t="shared" si="67"/>
        <v>45269</v>
      </c>
      <c r="H121" s="6"/>
      <c r="I121" s="30">
        <f>DATE(YEAR($A$118),12,31)</f>
        <v>45291</v>
      </c>
      <c r="J121" s="6" t="s">
        <v>52</v>
      </c>
      <c r="K121" s="13" t="s">
        <v>8</v>
      </c>
      <c r="L121" s="6"/>
      <c r="M121" s="41"/>
    </row>
    <row r="122" ht="12.75" hidden="1" customHeight="1">
      <c r="A122" s="28">
        <f t="shared" si="68"/>
        <v>45270</v>
      </c>
      <c r="B122" s="28">
        <f t="shared" ref="B122:G122" si="69">IF(A122="","",IF(MONTH(A122+1)&lt;&gt;MONTH(A122),"",A122+1))</f>
        <v>45271</v>
      </c>
      <c r="C122" s="28">
        <f t="shared" si="69"/>
        <v>45272</v>
      </c>
      <c r="D122" s="28">
        <f t="shared" si="69"/>
        <v>45273</v>
      </c>
      <c r="E122" s="28">
        <f t="shared" si="69"/>
        <v>45274</v>
      </c>
      <c r="F122" s="28">
        <f t="shared" si="69"/>
        <v>45275</v>
      </c>
      <c r="G122" s="28">
        <f t="shared" si="69"/>
        <v>45276</v>
      </c>
      <c r="H122" s="6"/>
      <c r="I122" s="30"/>
      <c r="J122" s="6"/>
      <c r="K122" s="13"/>
      <c r="L122" s="6"/>
      <c r="M122" s="41"/>
    </row>
    <row r="123" ht="12.75" hidden="1" customHeight="1">
      <c r="A123" s="28">
        <f t="shared" si="68"/>
        <v>45277</v>
      </c>
      <c r="B123" s="28">
        <f t="shared" ref="B123:G123" si="70">IF(A123="","",IF(MONTH(A123+1)&lt;&gt;MONTH(A123),"",A123+1))</f>
        <v>45278</v>
      </c>
      <c r="C123" s="28">
        <f t="shared" si="70"/>
        <v>45279</v>
      </c>
      <c r="D123" s="28">
        <f t="shared" si="70"/>
        <v>45280</v>
      </c>
      <c r="E123" s="28">
        <f t="shared" si="70"/>
        <v>45281</v>
      </c>
      <c r="F123" s="28">
        <f t="shared" si="70"/>
        <v>45282</v>
      </c>
      <c r="G123" s="28">
        <f t="shared" si="70"/>
        <v>45283</v>
      </c>
      <c r="H123" s="6"/>
      <c r="I123" s="30"/>
      <c r="J123" s="6"/>
      <c r="K123" s="13"/>
      <c r="L123" s="6"/>
      <c r="M123" s="41"/>
    </row>
    <row r="124" ht="12.75" hidden="1" customHeight="1">
      <c r="A124" s="28">
        <f t="shared" si="68"/>
        <v>45284</v>
      </c>
      <c r="B124" s="28">
        <f t="shared" ref="B124:G124" si="71">IF(A124="","",IF(MONTH(A124+1)&lt;&gt;MONTH(A124),"",A124+1))</f>
        <v>45285</v>
      </c>
      <c r="C124" s="28">
        <f t="shared" si="71"/>
        <v>45286</v>
      </c>
      <c r="D124" s="28">
        <f t="shared" si="71"/>
        <v>45287</v>
      </c>
      <c r="E124" s="28">
        <f t="shared" si="71"/>
        <v>45288</v>
      </c>
      <c r="F124" s="28">
        <f t="shared" si="71"/>
        <v>45289</v>
      </c>
      <c r="G124" s="28">
        <f t="shared" si="71"/>
        <v>45290</v>
      </c>
      <c r="H124" s="6"/>
      <c r="I124" s="30"/>
      <c r="J124" s="6"/>
      <c r="K124" s="13"/>
      <c r="L124" s="6"/>
      <c r="M124" s="41"/>
    </row>
    <row r="125" ht="12.75" hidden="1" customHeight="1">
      <c r="A125" s="28">
        <f t="shared" si="68"/>
        <v>45291</v>
      </c>
      <c r="B125" s="28" t="str">
        <f t="shared" ref="B125:G125" si="72">IF(A125="","",IF(MONTH(A125+1)&lt;&gt;MONTH(A125),"",A125+1))</f>
        <v/>
      </c>
      <c r="C125" s="28" t="str">
        <f t="shared" si="72"/>
        <v/>
      </c>
      <c r="D125" s="28" t="str">
        <f t="shared" si="72"/>
        <v/>
      </c>
      <c r="E125" s="28" t="str">
        <f t="shared" si="72"/>
        <v/>
      </c>
      <c r="F125" s="28" t="str">
        <f t="shared" si="72"/>
        <v/>
      </c>
      <c r="G125" s="28" t="str">
        <f t="shared" si="72"/>
        <v/>
      </c>
      <c r="H125" s="6"/>
      <c r="I125" s="30"/>
      <c r="J125" s="6"/>
      <c r="K125" s="13"/>
      <c r="L125" s="6"/>
      <c r="M125" s="41"/>
    </row>
    <row r="126" ht="12.75" hidden="1" customHeight="1">
      <c r="A126" s="6"/>
      <c r="B126" s="6"/>
      <c r="C126" s="6"/>
      <c r="D126" s="6"/>
      <c r="E126" s="6"/>
      <c r="F126" s="6"/>
      <c r="G126" s="6"/>
      <c r="H126" s="6"/>
      <c r="I126" s="30"/>
      <c r="J126" s="6"/>
      <c r="K126" s="13"/>
      <c r="L126" s="6"/>
      <c r="M126" s="41"/>
    </row>
    <row r="127" ht="12.75" hidden="1" customHeight="1">
      <c r="A127" s="6"/>
      <c r="B127" s="6"/>
      <c r="C127" s="6"/>
      <c r="D127" s="6"/>
      <c r="E127" s="6"/>
      <c r="F127" s="6"/>
      <c r="G127" s="6"/>
      <c r="H127" s="6"/>
      <c r="I127" s="30"/>
      <c r="J127" s="6"/>
      <c r="K127" s="13"/>
      <c r="L127" s="6"/>
      <c r="M127" s="38" t="s">
        <v>22</v>
      </c>
    </row>
    <row r="128" ht="12.75" customHeight="1">
      <c r="A128" s="55"/>
      <c r="B128" s="55"/>
      <c r="C128" s="55"/>
      <c r="D128" s="55"/>
      <c r="E128" s="55"/>
      <c r="F128" s="55"/>
      <c r="G128" s="55"/>
      <c r="H128" s="55"/>
      <c r="I128" s="56"/>
      <c r="J128" s="55"/>
      <c r="K128" s="55"/>
      <c r="L128" s="6"/>
      <c r="M128" s="6"/>
    </row>
    <row r="129" ht="12.75" customHeight="1">
      <c r="A129" s="6"/>
      <c r="B129" s="6"/>
      <c r="C129" s="6"/>
      <c r="D129" s="6"/>
      <c r="E129" s="6"/>
      <c r="F129" s="6"/>
      <c r="G129" s="6"/>
      <c r="H129" s="6"/>
      <c r="I129" s="52"/>
      <c r="J129" s="6"/>
      <c r="K129" s="6"/>
      <c r="L129" s="6"/>
      <c r="M129" s="6"/>
    </row>
    <row r="130" ht="12.75" customHeight="1">
      <c r="A130" s="6"/>
      <c r="B130" s="6"/>
      <c r="C130" s="6"/>
      <c r="D130" s="6"/>
      <c r="E130" s="6"/>
      <c r="F130" s="6"/>
      <c r="G130" s="6"/>
      <c r="H130" s="6"/>
      <c r="I130" s="52"/>
      <c r="J130" s="6"/>
      <c r="K130" s="6"/>
      <c r="L130" s="6"/>
      <c r="M130" s="6"/>
    </row>
    <row r="131" ht="12.75" customHeight="1">
      <c r="A131" s="6"/>
      <c r="B131" s="6"/>
      <c r="C131" s="6"/>
      <c r="D131" s="6"/>
      <c r="E131" s="6"/>
      <c r="F131" s="6"/>
      <c r="G131" s="6"/>
      <c r="H131" s="6"/>
      <c r="I131" s="6"/>
      <c r="J131" s="6"/>
      <c r="K131" s="6"/>
      <c r="L131" s="6"/>
      <c r="M131" s="6"/>
    </row>
    <row r="132" ht="12.75" customHeight="1">
      <c r="A132" s="6"/>
      <c r="B132" s="6"/>
      <c r="C132" s="6"/>
      <c r="D132" s="6"/>
      <c r="E132" s="6"/>
      <c r="F132" s="6"/>
      <c r="G132" s="6"/>
      <c r="H132" s="6"/>
      <c r="I132" s="6"/>
      <c r="J132" s="6"/>
      <c r="K132" s="6"/>
      <c r="L132" s="6"/>
      <c r="M132" s="6"/>
    </row>
    <row r="133" ht="12.75" customHeight="1">
      <c r="A133" s="6"/>
      <c r="B133" s="6"/>
      <c r="C133" s="6"/>
      <c r="D133" s="6"/>
      <c r="E133" s="6"/>
      <c r="F133" s="6"/>
      <c r="G133" s="6"/>
      <c r="H133" s="6"/>
      <c r="I133" s="6"/>
      <c r="J133" s="6"/>
      <c r="K133" s="6"/>
      <c r="L133" s="6"/>
      <c r="M133" s="6"/>
    </row>
    <row r="134" ht="12.75" customHeight="1">
      <c r="A134" s="6"/>
      <c r="B134" s="6"/>
      <c r="C134" s="6"/>
      <c r="D134" s="6"/>
      <c r="E134" s="6"/>
      <c r="F134" s="6"/>
      <c r="G134" s="6"/>
      <c r="H134" s="6"/>
      <c r="I134" s="6"/>
      <c r="J134" s="6"/>
      <c r="K134" s="6"/>
      <c r="L134" s="6"/>
      <c r="M134" s="6"/>
    </row>
    <row r="135" ht="12.75" customHeight="1">
      <c r="A135" s="6"/>
      <c r="B135" s="6"/>
      <c r="C135" s="6"/>
      <c r="D135" s="6"/>
      <c r="E135" s="6"/>
      <c r="F135" s="6"/>
      <c r="G135" s="6"/>
      <c r="H135" s="6"/>
      <c r="I135" s="6"/>
      <c r="J135" s="6"/>
      <c r="K135" s="6"/>
      <c r="L135" s="6"/>
      <c r="M135" s="6"/>
    </row>
    <row r="136" ht="12.75" customHeight="1">
      <c r="A136" s="6"/>
      <c r="B136" s="6"/>
      <c r="C136" s="6"/>
      <c r="D136" s="6"/>
      <c r="E136" s="6"/>
      <c r="F136" s="6"/>
      <c r="G136" s="6"/>
      <c r="H136" s="6"/>
      <c r="I136" s="6"/>
      <c r="J136" s="6"/>
      <c r="K136" s="6"/>
      <c r="L136" s="6"/>
      <c r="M136" s="6"/>
    </row>
    <row r="137" ht="12.75" customHeight="1">
      <c r="A137" s="6"/>
      <c r="B137" s="6"/>
      <c r="C137" s="6"/>
      <c r="D137" s="6"/>
      <c r="E137" s="6"/>
      <c r="F137" s="6"/>
      <c r="G137" s="6"/>
      <c r="H137" s="6"/>
      <c r="I137" s="6"/>
      <c r="J137" s="6"/>
      <c r="K137" s="6"/>
      <c r="L137" s="6"/>
      <c r="M137" s="6"/>
    </row>
    <row r="138" ht="12.75" customHeight="1">
      <c r="A138" s="6"/>
      <c r="B138" s="6"/>
      <c r="C138" s="6"/>
      <c r="D138" s="6"/>
      <c r="E138" s="6"/>
      <c r="F138" s="6"/>
      <c r="G138" s="6"/>
      <c r="H138" s="6"/>
      <c r="I138" s="6"/>
      <c r="J138" s="6"/>
      <c r="K138" s="6"/>
      <c r="L138" s="6"/>
      <c r="M138" s="6"/>
    </row>
    <row r="139" ht="12.75" customHeight="1">
      <c r="A139" s="6"/>
      <c r="B139" s="6"/>
      <c r="C139" s="6"/>
      <c r="D139" s="6"/>
      <c r="E139" s="6"/>
      <c r="F139" s="6"/>
      <c r="G139" s="6"/>
      <c r="H139" s="6"/>
      <c r="I139" s="6"/>
      <c r="J139" s="6"/>
      <c r="K139" s="6"/>
      <c r="L139" s="6"/>
      <c r="M139" s="6"/>
    </row>
    <row r="140" ht="12.75" customHeight="1">
      <c r="A140" s="6"/>
      <c r="B140" s="6"/>
      <c r="C140" s="6"/>
      <c r="D140" s="6"/>
      <c r="E140" s="6"/>
      <c r="F140" s="6"/>
      <c r="G140" s="6"/>
      <c r="H140" s="6"/>
      <c r="I140" s="6"/>
      <c r="J140" s="6"/>
      <c r="K140" s="6"/>
      <c r="L140" s="6"/>
      <c r="M140" s="6"/>
    </row>
    <row r="141" ht="12.75" customHeight="1">
      <c r="A141" s="6"/>
      <c r="B141" s="6"/>
      <c r="C141" s="6"/>
      <c r="D141" s="6"/>
      <c r="E141" s="6"/>
      <c r="F141" s="6"/>
      <c r="G141" s="6"/>
      <c r="H141" s="6"/>
      <c r="I141" s="6"/>
      <c r="J141" s="6"/>
      <c r="K141" s="6"/>
      <c r="L141" s="6"/>
      <c r="M141" s="6"/>
    </row>
    <row r="142" ht="12.75" customHeight="1">
      <c r="A142" s="6"/>
      <c r="B142" s="6"/>
      <c r="C142" s="6"/>
      <c r="D142" s="6"/>
      <c r="E142" s="6"/>
      <c r="F142" s="6"/>
      <c r="G142" s="6"/>
      <c r="H142" s="6"/>
      <c r="I142" s="6"/>
      <c r="J142" s="6"/>
      <c r="K142" s="6"/>
      <c r="L142" s="6"/>
      <c r="M142" s="6"/>
    </row>
    <row r="143" ht="12.75" customHeight="1">
      <c r="A143" s="6"/>
      <c r="B143" s="6"/>
      <c r="C143" s="6"/>
      <c r="D143" s="6"/>
      <c r="E143" s="6"/>
      <c r="F143" s="6"/>
      <c r="G143" s="6"/>
      <c r="H143" s="6"/>
      <c r="I143" s="6"/>
      <c r="J143" s="6"/>
      <c r="K143" s="6"/>
      <c r="L143" s="6"/>
      <c r="M143" s="6"/>
    </row>
    <row r="144" ht="12.75" customHeight="1">
      <c r="A144" s="6"/>
      <c r="B144" s="6"/>
      <c r="C144" s="6"/>
      <c r="D144" s="6"/>
      <c r="E144" s="6"/>
      <c r="F144" s="6"/>
      <c r="G144" s="6"/>
      <c r="H144" s="6"/>
      <c r="I144" s="6"/>
      <c r="J144" s="6"/>
      <c r="K144" s="6"/>
      <c r="L144" s="6"/>
      <c r="M144" s="6"/>
    </row>
    <row r="145" ht="12.75" customHeight="1">
      <c r="A145" s="6"/>
      <c r="B145" s="6"/>
      <c r="C145" s="6"/>
      <c r="D145" s="6"/>
      <c r="E145" s="6"/>
      <c r="F145" s="6"/>
      <c r="G145" s="6"/>
      <c r="H145" s="6"/>
      <c r="I145" s="6"/>
      <c r="J145" s="6"/>
      <c r="K145" s="6"/>
      <c r="L145" s="6"/>
      <c r="M145" s="6"/>
    </row>
    <row r="146" ht="12.75" customHeight="1">
      <c r="A146" s="6"/>
      <c r="B146" s="6"/>
      <c r="C146" s="6"/>
      <c r="D146" s="6"/>
      <c r="E146" s="6"/>
      <c r="F146" s="6"/>
      <c r="G146" s="6"/>
      <c r="H146" s="6"/>
      <c r="I146" s="6"/>
      <c r="J146" s="6"/>
      <c r="K146" s="6"/>
      <c r="L146" s="6"/>
      <c r="M146" s="6"/>
    </row>
    <row r="147" ht="12.75" customHeight="1">
      <c r="A147" s="6"/>
      <c r="B147" s="6"/>
      <c r="C147" s="6"/>
      <c r="D147" s="6"/>
      <c r="E147" s="6"/>
      <c r="F147" s="6"/>
      <c r="G147" s="6"/>
      <c r="H147" s="6"/>
      <c r="I147" s="6"/>
      <c r="J147" s="6"/>
      <c r="K147" s="6"/>
      <c r="L147" s="6"/>
      <c r="M147" s="6"/>
    </row>
    <row r="148" ht="12.75" customHeight="1">
      <c r="A148" s="6"/>
      <c r="B148" s="6"/>
      <c r="C148" s="6"/>
      <c r="D148" s="6"/>
      <c r="E148" s="6"/>
      <c r="F148" s="6"/>
      <c r="G148" s="6"/>
      <c r="H148" s="6"/>
      <c r="I148" s="6"/>
      <c r="J148" s="6"/>
      <c r="K148" s="6"/>
      <c r="L148" s="6"/>
      <c r="M148" s="6"/>
    </row>
    <row r="149" ht="12.75" customHeight="1">
      <c r="A149" s="6"/>
      <c r="B149" s="6"/>
      <c r="C149" s="6"/>
      <c r="D149" s="6"/>
      <c r="E149" s="6"/>
      <c r="F149" s="6"/>
      <c r="G149" s="6"/>
      <c r="H149" s="6"/>
      <c r="I149" s="6"/>
      <c r="J149" s="6"/>
      <c r="K149" s="6"/>
      <c r="L149" s="6"/>
      <c r="M149" s="6"/>
    </row>
    <row r="150" ht="12.75" customHeight="1">
      <c r="A150" s="6"/>
      <c r="B150" s="6"/>
      <c r="C150" s="6"/>
      <c r="D150" s="6"/>
      <c r="E150" s="6"/>
      <c r="F150" s="6"/>
      <c r="G150" s="6"/>
      <c r="H150" s="6"/>
      <c r="I150" s="6"/>
      <c r="J150" s="6"/>
      <c r="K150" s="6"/>
      <c r="L150" s="6"/>
      <c r="M150" s="6"/>
    </row>
    <row r="151" ht="12.75" customHeight="1">
      <c r="A151" s="6"/>
      <c r="B151" s="6"/>
      <c r="C151" s="6"/>
      <c r="D151" s="6"/>
      <c r="E151" s="6"/>
      <c r="F151" s="6"/>
      <c r="G151" s="6"/>
      <c r="H151" s="6"/>
      <c r="I151" s="6"/>
      <c r="J151" s="6"/>
      <c r="K151" s="6"/>
      <c r="L151" s="6"/>
      <c r="M151" s="6"/>
    </row>
    <row r="152" ht="12.75" customHeight="1">
      <c r="A152" s="6"/>
      <c r="B152" s="6"/>
      <c r="C152" s="6"/>
      <c r="D152" s="6"/>
      <c r="E152" s="6"/>
      <c r="F152" s="6"/>
      <c r="G152" s="6"/>
      <c r="H152" s="6"/>
      <c r="I152" s="6"/>
      <c r="J152" s="6"/>
      <c r="K152" s="6"/>
      <c r="L152" s="6"/>
      <c r="M152" s="6"/>
    </row>
    <row r="153" ht="12.75" customHeight="1">
      <c r="A153" s="6"/>
      <c r="B153" s="6"/>
      <c r="C153" s="6"/>
      <c r="D153" s="6"/>
      <c r="E153" s="6"/>
      <c r="F153" s="6"/>
      <c r="G153" s="6"/>
      <c r="H153" s="6"/>
      <c r="I153" s="6"/>
      <c r="J153" s="6"/>
      <c r="K153" s="6"/>
      <c r="L153" s="6"/>
      <c r="M153" s="6"/>
    </row>
    <row r="154" ht="12.75" customHeight="1">
      <c r="A154" s="6"/>
      <c r="B154" s="6"/>
      <c r="C154" s="6"/>
      <c r="D154" s="6"/>
      <c r="E154" s="6"/>
      <c r="F154" s="6"/>
      <c r="G154" s="6"/>
      <c r="H154" s="6"/>
      <c r="I154" s="6"/>
      <c r="J154" s="6"/>
      <c r="K154" s="6"/>
      <c r="L154" s="6"/>
      <c r="M154" s="6"/>
    </row>
    <row r="155" ht="12.75" customHeight="1">
      <c r="A155" s="6"/>
      <c r="B155" s="6"/>
      <c r="C155" s="6"/>
      <c r="D155" s="6"/>
      <c r="E155" s="6"/>
      <c r="F155" s="6"/>
      <c r="G155" s="6"/>
      <c r="H155" s="6"/>
      <c r="I155" s="6"/>
      <c r="J155" s="6"/>
      <c r="K155" s="6"/>
      <c r="L155" s="6"/>
      <c r="M155" s="6"/>
    </row>
    <row r="156" ht="12.75" customHeight="1">
      <c r="A156" s="6"/>
      <c r="B156" s="6"/>
      <c r="C156" s="6"/>
      <c r="D156" s="6"/>
      <c r="E156" s="6"/>
      <c r="F156" s="6"/>
      <c r="G156" s="6"/>
      <c r="H156" s="6"/>
      <c r="I156" s="6"/>
      <c r="J156" s="6"/>
      <c r="K156" s="6"/>
      <c r="L156" s="6"/>
      <c r="M156" s="6"/>
    </row>
    <row r="157" ht="12.75" customHeight="1">
      <c r="A157" s="6"/>
      <c r="B157" s="6"/>
      <c r="C157" s="6"/>
      <c r="D157" s="6"/>
      <c r="E157" s="6"/>
      <c r="F157" s="6"/>
      <c r="G157" s="6"/>
      <c r="H157" s="6"/>
      <c r="I157" s="6"/>
      <c r="J157" s="6"/>
      <c r="K157" s="6"/>
      <c r="L157" s="6"/>
      <c r="M157" s="6"/>
    </row>
    <row r="158" ht="12.75" customHeight="1">
      <c r="A158" s="6"/>
      <c r="B158" s="6"/>
      <c r="C158" s="6"/>
      <c r="D158" s="6"/>
      <c r="E158" s="6"/>
      <c r="F158" s="6"/>
      <c r="G158" s="6"/>
      <c r="H158" s="6"/>
      <c r="I158" s="6"/>
      <c r="J158" s="6"/>
      <c r="K158" s="6"/>
      <c r="L158" s="6"/>
      <c r="M158" s="6"/>
    </row>
    <row r="159" ht="12.75" customHeight="1">
      <c r="A159" s="6"/>
      <c r="B159" s="6"/>
      <c r="C159" s="6"/>
      <c r="D159" s="6"/>
      <c r="E159" s="6"/>
      <c r="F159" s="6"/>
      <c r="G159" s="6"/>
      <c r="H159" s="6"/>
      <c r="I159" s="6"/>
      <c r="J159" s="6"/>
      <c r="K159" s="6"/>
      <c r="L159" s="6"/>
      <c r="M159" s="6"/>
    </row>
    <row r="160" ht="12.75" customHeight="1">
      <c r="A160" s="6"/>
      <c r="B160" s="6"/>
      <c r="C160" s="6"/>
      <c r="D160" s="6"/>
      <c r="E160" s="6"/>
      <c r="F160" s="6"/>
      <c r="G160" s="6"/>
      <c r="H160" s="6"/>
      <c r="I160" s="6"/>
      <c r="J160" s="6"/>
      <c r="K160" s="6"/>
      <c r="L160" s="6"/>
      <c r="M160" s="6"/>
    </row>
    <row r="161" ht="12.75" customHeight="1">
      <c r="A161" s="6"/>
      <c r="B161" s="6"/>
      <c r="C161" s="6"/>
      <c r="D161" s="6"/>
      <c r="E161" s="6"/>
      <c r="F161" s="6"/>
      <c r="G161" s="6"/>
      <c r="H161" s="6"/>
      <c r="I161" s="6"/>
      <c r="J161" s="6"/>
      <c r="K161" s="6"/>
      <c r="L161" s="6"/>
      <c r="M161" s="6"/>
    </row>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58:G58"/>
    <mergeCell ref="A68:G68"/>
    <mergeCell ref="A78:G78"/>
    <mergeCell ref="A88:G88"/>
    <mergeCell ref="A98:G98"/>
    <mergeCell ref="A108:G108"/>
    <mergeCell ref="A118:G118"/>
    <mergeCell ref="A1:G1"/>
    <mergeCell ref="A2:K2"/>
    <mergeCell ref="A7:G7"/>
    <mergeCell ref="A17:G17"/>
    <mergeCell ref="A27:G27"/>
    <mergeCell ref="A37:G37"/>
    <mergeCell ref="A48:G48"/>
  </mergeCells>
  <conditionalFormatting sqref="A9:G14 A19:G24 A29:G34 A39:G44 A50:G55 A60:G65 A70:G75 A80:G85 A90:G95 A100:G105 A110:G115 A120:G125">
    <cfRule type="expression" dxfId="8" priority="1">
      <formula>NOT(ISERROR(MATCH(A9,$I$3:$I$128,0)))</formula>
    </cfRule>
  </conditionalFormatting>
  <conditionalFormatting sqref="A9:G14 A19:G24 A29:G34 A39:G44 A50:G55 A60:G65 A70:G75 A80:G85 A90:G95 A100:G105 A110:G115 A120:G125">
    <cfRule type="expression" dxfId="0" priority="2">
      <formula>$M$8=INDEX($K$3:$K$128,MATCH(A9,$I$3:$I$128,0))</formula>
    </cfRule>
  </conditionalFormatting>
  <conditionalFormatting sqref="A9:G14 A19:G24 A29:G34 A39:G44 A50:G55 A60:G65 A70:G75 A80:G85 A90:G95 A100:G105 A110:G115 A120:G125">
    <cfRule type="expression" dxfId="1" priority="3">
      <formula>$M$9=INDEX($K$3:$K$128,MATCH(A9,$I$3:$I$128,0))</formula>
    </cfRule>
  </conditionalFormatting>
  <conditionalFormatting sqref="A9:G14 A19:G24 A29:G34 A39:G44 A50:G55 A60:G65 A70:G75 A80:G85 A90:G95 A100:G105 A110:G115 A120:G125">
    <cfRule type="expression" dxfId="2" priority="4">
      <formula>$M$10=INDEX($K$3:$K$128,MATCH(A9,$I$3:$I$128,0))</formula>
    </cfRule>
  </conditionalFormatting>
  <conditionalFormatting sqref="A9:G14 A19:G24 A29:G34 A39:G44 A50:G55 A60:G65 A70:G75 A80:G85 A90:G95 A100:G105 A110:G115 A120:G125">
    <cfRule type="expression" dxfId="3" priority="5">
      <formula>$M$11=INDEX($K$3:$K$128,MATCH(A9,$I$3:$I$128,0))</formula>
    </cfRule>
  </conditionalFormatting>
  <conditionalFormatting sqref="A9:G14 A19:G24 A29:G34 A39:G44 A50:G55 A60:G65 A70:G75 A80:G85 A90:G95 A100:G105 A110:G115 A120:G125">
    <cfRule type="expression" dxfId="4" priority="6">
      <formula>$M$12=INDEX($K$3:$K$128,MATCH(A9,$I$3:$I$128,0))</formula>
    </cfRule>
  </conditionalFormatting>
  <conditionalFormatting sqref="A9:G14 A19:G24 A29:G34 A39:G44 A50:G55 A60:G65 A70:G75 A80:G85 A90:G95 A100:G105 A110:G115 A120:G125">
    <cfRule type="expression" dxfId="5" priority="7">
      <formula>$M$13=INDEX($K$3:$K$128,MATCH(A9,$I$3:$I$128,0))</formula>
    </cfRule>
  </conditionalFormatting>
  <conditionalFormatting sqref="A9:G14 A19:G24 A29:G34 A39:G44 A50:G55 A60:G65 A70:G75 A80:G85 A90:G95 A100:G105 A110:G115 A120:G125">
    <cfRule type="expression" dxfId="6" priority="8">
      <formula>$M$14=INDEX($K$3:$K$128,MATCH(A9,$I$3:$I$128,0))</formula>
    </cfRule>
  </conditionalFormatting>
  <conditionalFormatting sqref="A9:G14 A19:G24 A29:G34 A39:G44 A50:G55 A60:G65 A70:G75 A80:G85 A90:G95 A100:G105 A110:G115 A120:G125">
    <cfRule type="expression" dxfId="7" priority="9">
      <formula>$M$15=INDEX($K$3:$K$128,MATCH(A9,$I$3:$I$128,0))</formula>
    </cfRule>
  </conditionalFormatting>
  <conditionalFormatting sqref="I7:K128">
    <cfRule type="expression" dxfId="0" priority="10">
      <formula>$K7=$M$8</formula>
    </cfRule>
  </conditionalFormatting>
  <conditionalFormatting sqref="I7:K128">
    <cfRule type="expression" dxfId="1" priority="11">
      <formula>$K7=$M$9</formula>
    </cfRule>
  </conditionalFormatting>
  <conditionalFormatting sqref="I7:K128">
    <cfRule type="expression" dxfId="2" priority="12">
      <formula>$K7=$M$10</formula>
    </cfRule>
  </conditionalFormatting>
  <conditionalFormatting sqref="I7:K128">
    <cfRule type="expression" dxfId="3" priority="13">
      <formula>$K7=$M$11</formula>
    </cfRule>
  </conditionalFormatting>
  <conditionalFormatting sqref="I7:K128">
    <cfRule type="expression" dxfId="4" priority="14">
      <formula>$K7=$M$12</formula>
    </cfRule>
  </conditionalFormatting>
  <conditionalFormatting sqref="I7:K128">
    <cfRule type="expression" dxfId="5" priority="15">
      <formula>$K7=$M$13</formula>
    </cfRule>
  </conditionalFormatting>
  <conditionalFormatting sqref="I7:K128">
    <cfRule type="expression" dxfId="6" priority="16">
      <formula>$K7=$M$14</formula>
    </cfRule>
  </conditionalFormatting>
  <conditionalFormatting sqref="I7:K128">
    <cfRule type="expression" dxfId="7" priority="17">
      <formula>$K7=$M$15</formula>
    </cfRule>
  </conditionalFormatting>
  <conditionalFormatting sqref="J17">
    <cfRule type="containsText" dxfId="9" priority="18" operator="containsText" text="Vertex42">
      <formula>NOT(ISERROR(SEARCH(("Vertex42"),(J17))))</formula>
    </cfRule>
  </conditionalFormatting>
  <dataValidations>
    <dataValidation type="list" allowBlank="1" showErrorMessage="1" sqref="K8:K16 K18:K22 K24:K26 K28:K31 K33:K36 K38:K46 K49:K55 K57 K59:K67 K69:K77 K79:K87 K89:K97 K99:K107 K109:K117 K119:K127">
      <formula1>eventlabels</formula1>
    </dataValidation>
  </dataValidations>
  <printOptions horizontalCentered="1"/>
  <pageMargins bottom="0.5" footer="0.0" header="0.0" left="0.25" right="0.25" top="0.4"/>
  <pageSetup orientation="portrait"/>
  <headerFooter>
    <oddFooter>&amp;Lhttps://www.vertex42.com/calendars/yearly-schedule-of-events.html&amp;R© 2013-2019 Vertex42 LLC</oddFooter>
  </headerFooter>
  <rowBreaks count="1" manualBreakCount="1">
    <brk id="107"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7" width="2.88"/>
    <col customWidth="1" min="8" max="8" width="2.38"/>
    <col customWidth="1" min="9" max="9" width="12.88"/>
    <col customWidth="1" min="10" max="10" width="34.25"/>
    <col customWidth="1" min="11" max="11" width="10.63"/>
    <col customWidth="1" min="12" max="12" width="10.13"/>
    <col customWidth="1" hidden="1" min="13" max="13" width="28.63"/>
  </cols>
  <sheetData>
    <row r="1" ht="26.25" customHeight="1">
      <c r="A1" s="57">
        <v>2022.0</v>
      </c>
      <c r="B1" s="2"/>
      <c r="C1" s="2"/>
      <c r="D1" s="2"/>
      <c r="E1" s="2"/>
      <c r="F1" s="2"/>
      <c r="G1" s="2"/>
      <c r="H1" s="3"/>
      <c r="I1" s="4" t="s">
        <v>0</v>
      </c>
      <c r="J1" s="3"/>
      <c r="K1" s="5"/>
      <c r="L1" s="6"/>
      <c r="M1" s="7" t="str">
        <f>HYPERLINK("https://www.vertex42.com/","Templates by Vertex42.com")</f>
        <v>Templates by Vertex42.com</v>
      </c>
    </row>
    <row r="2" ht="24.0" customHeight="1">
      <c r="A2" s="8" t="s">
        <v>1</v>
      </c>
      <c r="L2" s="6"/>
      <c r="M2" s="9" t="str">
        <f>HYPERLINK("https://www.vertex42.com/calendars/yearly-schedule-of-events.html","Yearly Schedule of Events")</f>
        <v>Yearly Schedule of Events</v>
      </c>
    </row>
    <row r="3" ht="15.0" customHeight="1">
      <c r="A3" s="10"/>
      <c r="B3" s="11"/>
      <c r="C3" s="11"/>
      <c r="D3" s="11"/>
      <c r="E3" s="11"/>
      <c r="F3" s="11"/>
      <c r="G3" s="11"/>
      <c r="H3" s="11"/>
      <c r="I3" s="12"/>
      <c r="J3" s="11"/>
      <c r="K3" s="11"/>
      <c r="L3" s="13"/>
      <c r="M3" s="14" t="s">
        <v>2</v>
      </c>
    </row>
    <row r="4" ht="12.75" customHeight="1">
      <c r="A4" s="10"/>
      <c r="B4" s="11"/>
      <c r="C4" s="11"/>
      <c r="D4" s="11"/>
      <c r="E4" s="11"/>
      <c r="F4" s="11"/>
      <c r="G4" s="11"/>
      <c r="H4" s="11"/>
      <c r="I4" s="12" t="s">
        <v>60</v>
      </c>
      <c r="J4" s="11"/>
      <c r="K4" s="11"/>
      <c r="L4" s="13"/>
      <c r="M4" s="16" t="s">
        <v>4</v>
      </c>
    </row>
    <row r="5" ht="15.0" customHeight="1">
      <c r="A5" s="11"/>
      <c r="B5" s="11"/>
      <c r="C5" s="11"/>
      <c r="D5" s="11"/>
      <c r="E5" s="11"/>
      <c r="F5" s="11"/>
      <c r="G5" s="11"/>
      <c r="H5" s="11"/>
      <c r="I5" s="11"/>
      <c r="J5" s="11"/>
      <c r="K5" s="11"/>
      <c r="L5" s="13"/>
    </row>
    <row r="6" ht="15.0" customHeight="1">
      <c r="A6" s="11"/>
      <c r="B6" s="11"/>
      <c r="C6" s="11"/>
      <c r="D6" s="11"/>
      <c r="E6" s="11"/>
      <c r="F6" s="11"/>
      <c r="G6" s="11"/>
      <c r="H6" s="11"/>
      <c r="I6" s="11"/>
      <c r="J6" s="11"/>
      <c r="K6" s="11"/>
      <c r="L6" s="13"/>
    </row>
    <row r="7" ht="15.0" customHeight="1">
      <c r="A7" s="17">
        <f>DATE($A$1,1,1)</f>
        <v>44562</v>
      </c>
      <c r="B7" s="18"/>
      <c r="C7" s="18"/>
      <c r="D7" s="18"/>
      <c r="E7" s="18"/>
      <c r="F7" s="18"/>
      <c r="G7" s="18"/>
      <c r="H7" s="6"/>
      <c r="I7" s="19" t="str">
        <f>TEXT(A7,"mmmm")</f>
        <v>January</v>
      </c>
      <c r="J7" s="20"/>
      <c r="K7" s="21"/>
      <c r="L7" s="6"/>
      <c r="M7" s="22" t="s">
        <v>5</v>
      </c>
    </row>
    <row r="8" ht="12.75" customHeight="1">
      <c r="A8" s="23" t="str">
        <f>CHOOSE(1+MOD($M$19+1-2,7),"Su","M","Tu","W","Th","F","Sa")</f>
        <v>Su</v>
      </c>
      <c r="B8" s="24" t="str">
        <f>CHOOSE(1+MOD($M$19+2-2,7),"Su","M","Tu","W","Th","F","Sa")</f>
        <v>M</v>
      </c>
      <c r="C8" s="24" t="str">
        <f>CHOOSE(1+MOD($M$19+3-2,7),"Su","M","Tu","W","Th","F","Sa")</f>
        <v>Tu</v>
      </c>
      <c r="D8" s="24" t="str">
        <f>CHOOSE(1+MOD($M$19+4-2,7),"Su","M","Tu","W","Th","F","Sa")</f>
        <v>W</v>
      </c>
      <c r="E8" s="24" t="str">
        <f>CHOOSE(1+MOD($M$19+5-2,7),"Su","M","Tu","W","Th","F","Sa")</f>
        <v>Th</v>
      </c>
      <c r="F8" s="24" t="str">
        <f>CHOOSE(1+MOD($M$19+6-2,7),"Su","M","Tu","W","Th","F","Sa")</f>
        <v>F</v>
      </c>
      <c r="G8" s="25" t="str">
        <f>CHOOSE(1+MOD($M$19+7-2,7),"Su","M","Tu","W","Th","F","Sa")</f>
        <v>Sa</v>
      </c>
      <c r="H8" s="6"/>
      <c r="I8" s="30"/>
      <c r="J8" s="6"/>
      <c r="K8" s="13"/>
      <c r="L8" s="6"/>
      <c r="M8" s="27" t="s">
        <v>8</v>
      </c>
    </row>
    <row r="9" ht="12.75" customHeight="1">
      <c r="A9" s="28" t="str">
        <f>IF(WEEKDAY(A7,1)=$M$19,A7,"")</f>
        <v/>
      </c>
      <c r="B9" s="28" t="str">
        <f>IF(A9="",IF(WEEKDAY(A7,1)=MOD($M$19,7)+1,A7,""),A9+1)</f>
        <v/>
      </c>
      <c r="C9" s="28" t="str">
        <f>IF(B9="",IF(WEEKDAY(A7,1)=MOD($M$19+1,7)+1,A7,""),B9+1)</f>
        <v/>
      </c>
      <c r="D9" s="28" t="str">
        <f>IF(C9="",IF(WEEKDAY(A7,1)=MOD($M$19+2,7)+1,A7,""),C9+1)</f>
        <v/>
      </c>
      <c r="E9" s="28" t="str">
        <f>IF(D9="",IF(WEEKDAY(A7,1)=MOD($M$19+3,7)+1,A7,""),D9+1)</f>
        <v/>
      </c>
      <c r="F9" s="28" t="str">
        <f>IF(E9="",IF(WEEKDAY(A7,1)=MOD($M$19+4,7)+1,A7,""),E9+1)</f>
        <v/>
      </c>
      <c r="G9" s="28">
        <f>IF(F9="",IF(WEEKDAY(A7,1)=MOD($M$19+5,7)+1,A7,""),F9+1)</f>
        <v>44562</v>
      </c>
      <c r="H9" s="6"/>
      <c r="I9" s="30"/>
      <c r="J9" s="6"/>
      <c r="K9" s="13"/>
      <c r="L9" s="6"/>
      <c r="M9" s="29" t="s">
        <v>11</v>
      </c>
    </row>
    <row r="10" ht="12.75" customHeight="1">
      <c r="A10" s="28">
        <f t="shared" ref="A10:A14" si="2">IF(G9="","",IF(MONTH(G9+1)&lt;&gt;MONTH(G9),"",G9+1))</f>
        <v>44563</v>
      </c>
      <c r="B10" s="28">
        <f t="shared" ref="B10:G10" si="1">IF(A10="","",IF(MONTH(A10+1)&lt;&gt;MONTH(A10),"",A10+1))</f>
        <v>44564</v>
      </c>
      <c r="C10" s="28">
        <f t="shared" si="1"/>
        <v>44565</v>
      </c>
      <c r="D10" s="28">
        <f t="shared" si="1"/>
        <v>44566</v>
      </c>
      <c r="E10" s="28">
        <f t="shared" si="1"/>
        <v>44567</v>
      </c>
      <c r="F10" s="28">
        <f t="shared" si="1"/>
        <v>44568</v>
      </c>
      <c r="G10" s="28">
        <f t="shared" si="1"/>
        <v>44569</v>
      </c>
      <c r="H10" s="6"/>
      <c r="I10" s="30"/>
      <c r="J10" s="6"/>
      <c r="K10" s="13"/>
      <c r="L10" s="6"/>
      <c r="M10" s="31" t="s">
        <v>12</v>
      </c>
    </row>
    <row r="11" ht="12.75" customHeight="1">
      <c r="A11" s="28">
        <f t="shared" si="2"/>
        <v>44570</v>
      </c>
      <c r="B11" s="28">
        <f t="shared" ref="B11:G11" si="3">IF(A11="","",IF(MONTH(A11+1)&lt;&gt;MONTH(A11),"",A11+1))</f>
        <v>44571</v>
      </c>
      <c r="C11" s="28">
        <f t="shared" si="3"/>
        <v>44572</v>
      </c>
      <c r="D11" s="28">
        <f t="shared" si="3"/>
        <v>44573</v>
      </c>
      <c r="E11" s="28">
        <f t="shared" si="3"/>
        <v>44574</v>
      </c>
      <c r="F11" s="28">
        <f t="shared" si="3"/>
        <v>44575</v>
      </c>
      <c r="G11" s="28">
        <f t="shared" si="3"/>
        <v>44576</v>
      </c>
      <c r="H11" s="6"/>
      <c r="I11" s="30"/>
      <c r="J11" s="6"/>
      <c r="K11" s="13"/>
      <c r="L11" s="6"/>
      <c r="M11" s="32" t="s">
        <v>10</v>
      </c>
    </row>
    <row r="12" ht="12.75" customHeight="1">
      <c r="A12" s="28">
        <f t="shared" si="2"/>
        <v>44577</v>
      </c>
      <c r="B12" s="28">
        <f t="shared" ref="B12:G12" si="4">IF(A12="","",IF(MONTH(A12+1)&lt;&gt;MONTH(A12),"",A12+1))</f>
        <v>44578</v>
      </c>
      <c r="C12" s="28">
        <f t="shared" si="4"/>
        <v>44579</v>
      </c>
      <c r="D12" s="28">
        <f t="shared" si="4"/>
        <v>44580</v>
      </c>
      <c r="E12" s="28">
        <f t="shared" si="4"/>
        <v>44581</v>
      </c>
      <c r="F12" s="28">
        <f t="shared" si="4"/>
        <v>44582</v>
      </c>
      <c r="G12" s="28">
        <f t="shared" si="4"/>
        <v>44583</v>
      </c>
      <c r="H12" s="6"/>
      <c r="I12" s="30"/>
      <c r="J12" s="6"/>
      <c r="K12" s="13"/>
      <c r="L12" s="6"/>
      <c r="M12" s="33" t="s">
        <v>7</v>
      </c>
    </row>
    <row r="13" ht="12.75" customHeight="1">
      <c r="A13" s="28">
        <f t="shared" si="2"/>
        <v>44584</v>
      </c>
      <c r="B13" s="28">
        <f t="shared" ref="B13:G13" si="5">IF(A13="","",IF(MONTH(A13+1)&lt;&gt;MONTH(A13),"",A13+1))</f>
        <v>44585</v>
      </c>
      <c r="C13" s="28">
        <f t="shared" si="5"/>
        <v>44586</v>
      </c>
      <c r="D13" s="28">
        <f t="shared" si="5"/>
        <v>44587</v>
      </c>
      <c r="E13" s="28">
        <f t="shared" si="5"/>
        <v>44588</v>
      </c>
      <c r="F13" s="28">
        <f t="shared" si="5"/>
        <v>44589</v>
      </c>
      <c r="G13" s="28">
        <f t="shared" si="5"/>
        <v>44590</v>
      </c>
      <c r="H13" s="6"/>
      <c r="I13" s="30"/>
      <c r="J13" s="6"/>
      <c r="K13" s="13"/>
      <c r="L13" s="6"/>
      <c r="M13" s="34" t="s">
        <v>13</v>
      </c>
    </row>
    <row r="14" ht="12.75" customHeight="1">
      <c r="A14" s="28">
        <f t="shared" si="2"/>
        <v>44591</v>
      </c>
      <c r="B14" s="28">
        <f t="shared" ref="B14:G14" si="6">IF(A14="","",IF(MONTH(A14+1)&lt;&gt;MONTH(A14),"",A14+1))</f>
        <v>44592</v>
      </c>
      <c r="C14" s="28" t="str">
        <f t="shared" si="6"/>
        <v/>
      </c>
      <c r="D14" s="28" t="str">
        <f t="shared" si="6"/>
        <v/>
      </c>
      <c r="E14" s="28" t="str">
        <f t="shared" si="6"/>
        <v/>
      </c>
      <c r="F14" s="28" t="str">
        <f t="shared" si="6"/>
        <v/>
      </c>
      <c r="G14" s="28" t="str">
        <f t="shared" si="6"/>
        <v/>
      </c>
      <c r="H14" s="6"/>
      <c r="I14" s="30"/>
      <c r="J14" s="6"/>
      <c r="K14" s="13"/>
      <c r="L14" s="6"/>
      <c r="M14" s="35" t="s">
        <v>13</v>
      </c>
    </row>
    <row r="15" ht="12.75" customHeight="1">
      <c r="A15" s="6"/>
      <c r="B15" s="6"/>
      <c r="C15" s="6"/>
      <c r="D15" s="6"/>
      <c r="E15" s="6"/>
      <c r="F15" s="6"/>
      <c r="G15" s="6"/>
      <c r="H15" s="6"/>
      <c r="I15" s="30"/>
      <c r="J15" s="6"/>
      <c r="K15" s="13"/>
      <c r="L15" s="6"/>
      <c r="M15" s="36" t="s">
        <v>13</v>
      </c>
    </row>
    <row r="16" ht="12.75" customHeight="1">
      <c r="A16" s="6"/>
      <c r="B16" s="6"/>
      <c r="C16" s="6"/>
      <c r="D16" s="6"/>
      <c r="E16" s="6"/>
      <c r="F16" s="6"/>
      <c r="G16" s="6"/>
      <c r="H16" s="37" t="s">
        <v>14</v>
      </c>
      <c r="I16" s="30"/>
      <c r="J16" s="6"/>
      <c r="K16" s="13"/>
      <c r="L16" s="6"/>
      <c r="M16" s="38" t="s">
        <v>15</v>
      </c>
    </row>
    <row r="17" ht="12.75" customHeight="1">
      <c r="A17" s="17">
        <f>DATE($A$1,2,1)</f>
        <v>44593</v>
      </c>
      <c r="B17" s="18"/>
      <c r="C17" s="18"/>
      <c r="D17" s="18"/>
      <c r="E17" s="18"/>
      <c r="F17" s="18"/>
      <c r="G17" s="18"/>
      <c r="H17" s="6"/>
      <c r="I17" s="19" t="str">
        <f>TEXT(A17,"mmmm")</f>
        <v>February</v>
      </c>
      <c r="J17" s="20"/>
      <c r="K17" s="21"/>
      <c r="L17" s="6"/>
      <c r="M17" s="39"/>
    </row>
    <row r="18" ht="12.75" customHeight="1">
      <c r="A18" s="23" t="str">
        <f>CHOOSE(1+MOD($M$19+1-2,7),"Su","M","Tu","W","Th","F","Sa")</f>
        <v>Su</v>
      </c>
      <c r="B18" s="24" t="str">
        <f>CHOOSE(1+MOD($M$19+2-2,7),"Su","M","Tu","W","Th","F","Sa")</f>
        <v>M</v>
      </c>
      <c r="C18" s="24" t="str">
        <f>CHOOSE(1+MOD($M$19+3-2,7),"Su","M","Tu","W","Th","F","Sa")</f>
        <v>Tu</v>
      </c>
      <c r="D18" s="24" t="str">
        <f>CHOOSE(1+MOD($M$19+4-2,7),"Su","M","Tu","W","Th","F","Sa")</f>
        <v>W</v>
      </c>
      <c r="E18" s="24" t="str">
        <f>CHOOSE(1+MOD($M$19+5-2,7),"Su","M","Tu","W","Th","F","Sa")</f>
        <v>Th</v>
      </c>
      <c r="F18" s="24" t="str">
        <f>CHOOSE(1+MOD($M$19+6-2,7),"Su","M","Tu","W","Th","F","Sa")</f>
        <v>F</v>
      </c>
      <c r="G18" s="25" t="str">
        <f>CHOOSE(1+MOD($M$19+7-2,7),"Su","M","Tu","W","Th","F","Sa")</f>
        <v>Sa</v>
      </c>
      <c r="H18" s="6"/>
      <c r="I18" s="30">
        <v>44969.0</v>
      </c>
      <c r="J18" s="6" t="s">
        <v>61</v>
      </c>
      <c r="K18" s="13" t="s">
        <v>11</v>
      </c>
      <c r="L18" s="6"/>
      <c r="M18" s="22" t="s">
        <v>17</v>
      </c>
    </row>
    <row r="19" ht="12.75" customHeight="1">
      <c r="A19" s="28" t="str">
        <f>IF(WEEKDAY(A17,1)=$M$19,A17,"")</f>
        <v/>
      </c>
      <c r="B19" s="28" t="str">
        <f>IF(A19="",IF(WEEKDAY(A17,1)=MOD($M$19,7)+1,A17,""),A19+1)</f>
        <v/>
      </c>
      <c r="C19" s="28">
        <f>IF(B19="",IF(WEEKDAY(A17,1)=MOD($M$19+1,7)+1,A17,""),B19+1)</f>
        <v>44593</v>
      </c>
      <c r="D19" s="28">
        <f>IF(C19="",IF(WEEKDAY(A17,1)=MOD($M$19+2,7)+1,A17,""),C19+1)</f>
        <v>44594</v>
      </c>
      <c r="E19" s="28">
        <f>IF(D19="",IF(WEEKDAY(A17,1)=MOD($M$19+3,7)+1,A17,""),D19+1)</f>
        <v>44595</v>
      </c>
      <c r="F19" s="28">
        <f>IF(E19="",IF(WEEKDAY(A17,1)=MOD($M$19+4,7)+1,A17,""),E19+1)</f>
        <v>44596</v>
      </c>
      <c r="G19" s="28">
        <f>IF(F19="",IF(WEEKDAY(A17,1)=MOD($M$19+5,7)+1,A17,""),F19+1)</f>
        <v>44597</v>
      </c>
      <c r="H19" s="6"/>
      <c r="I19" s="30">
        <v>44605.0</v>
      </c>
      <c r="J19" s="6" t="s">
        <v>6</v>
      </c>
      <c r="K19" s="13" t="s">
        <v>7</v>
      </c>
      <c r="L19" s="6"/>
      <c r="M19" s="40">
        <v>1.0</v>
      </c>
    </row>
    <row r="20" ht="12.75" customHeight="1">
      <c r="A20" s="28">
        <f t="shared" ref="A20:A24" si="8">IF(G19="","",IF(MONTH(G19+1)&lt;&gt;MONTH(G19),"",G19+1))</f>
        <v>44598</v>
      </c>
      <c r="B20" s="28">
        <f t="shared" ref="B20:G20" si="7">IF(A20="","",IF(MONTH(A20+1)&lt;&gt;MONTH(A20),"",A20+1))</f>
        <v>44599</v>
      </c>
      <c r="C20" s="28">
        <f t="shared" si="7"/>
        <v>44600</v>
      </c>
      <c r="D20" s="28">
        <f t="shared" si="7"/>
        <v>44601</v>
      </c>
      <c r="E20" s="28">
        <f t="shared" si="7"/>
        <v>44602</v>
      </c>
      <c r="F20" s="28">
        <f t="shared" si="7"/>
        <v>44603</v>
      </c>
      <c r="G20" s="28">
        <f t="shared" si="7"/>
        <v>44604</v>
      </c>
      <c r="H20" s="6"/>
      <c r="I20" s="30">
        <v>44610.0</v>
      </c>
      <c r="J20" s="6" t="s">
        <v>16</v>
      </c>
      <c r="K20" s="13" t="s">
        <v>11</v>
      </c>
      <c r="L20" s="6"/>
    </row>
    <row r="21" ht="12.75" customHeight="1">
      <c r="A21" s="28">
        <f t="shared" si="8"/>
        <v>44605</v>
      </c>
      <c r="B21" s="28">
        <f t="shared" ref="B21:G21" si="9">IF(A21="","",IF(MONTH(A21+1)&lt;&gt;MONTH(A21),"",A21+1))</f>
        <v>44606</v>
      </c>
      <c r="C21" s="28">
        <f t="shared" si="9"/>
        <v>44607</v>
      </c>
      <c r="D21" s="28">
        <f t="shared" si="9"/>
        <v>44608</v>
      </c>
      <c r="E21" s="28">
        <f t="shared" si="9"/>
        <v>44609</v>
      </c>
      <c r="F21" s="28">
        <f t="shared" si="9"/>
        <v>44610</v>
      </c>
      <c r="G21" s="28">
        <f t="shared" si="9"/>
        <v>44611</v>
      </c>
      <c r="H21" s="6"/>
      <c r="I21" s="30">
        <v>44611.0</v>
      </c>
      <c r="J21" s="6" t="s">
        <v>62</v>
      </c>
      <c r="K21" s="13" t="s">
        <v>11</v>
      </c>
      <c r="L21" s="6"/>
      <c r="M21" s="14" t="s">
        <v>20</v>
      </c>
    </row>
    <row r="22" ht="12.75" customHeight="1">
      <c r="A22" s="28">
        <f t="shared" si="8"/>
        <v>44612</v>
      </c>
      <c r="B22" s="28">
        <f t="shared" ref="B22:G22" si="10">IF(A22="","",IF(MONTH(A22+1)&lt;&gt;MONTH(A22),"",A22+1))</f>
        <v>44613</v>
      </c>
      <c r="C22" s="28">
        <f t="shared" si="10"/>
        <v>44614</v>
      </c>
      <c r="D22" s="28">
        <f t="shared" si="10"/>
        <v>44615</v>
      </c>
      <c r="E22" s="28">
        <f t="shared" si="10"/>
        <v>44616</v>
      </c>
      <c r="F22" s="28">
        <f t="shared" si="10"/>
        <v>44617</v>
      </c>
      <c r="G22" s="28">
        <f t="shared" si="10"/>
        <v>44618</v>
      </c>
      <c r="H22" s="6"/>
      <c r="I22" s="30">
        <v>44619.0</v>
      </c>
      <c r="J22" s="6" t="s">
        <v>19</v>
      </c>
      <c r="K22" s="13" t="s">
        <v>11</v>
      </c>
      <c r="L22" s="6"/>
    </row>
    <row r="23" ht="12.75" customHeight="1">
      <c r="A23" s="28">
        <f t="shared" si="8"/>
        <v>44619</v>
      </c>
      <c r="B23" s="28">
        <f t="shared" ref="B23:G23" si="11">IF(A23="","",IF(MONTH(A23+1)&lt;&gt;MONTH(A23),"",A23+1))</f>
        <v>44620</v>
      </c>
      <c r="C23" s="28" t="str">
        <f t="shared" si="11"/>
        <v/>
      </c>
      <c r="D23" s="28" t="str">
        <f t="shared" si="11"/>
        <v/>
      </c>
      <c r="E23" s="28" t="str">
        <f t="shared" si="11"/>
        <v/>
      </c>
      <c r="F23" s="28" t="str">
        <f t="shared" si="11"/>
        <v/>
      </c>
      <c r="G23" s="28" t="str">
        <f t="shared" si="11"/>
        <v/>
      </c>
      <c r="H23" s="6"/>
      <c r="I23" s="30"/>
      <c r="J23" s="6"/>
      <c r="K23" s="13"/>
      <c r="L23" s="6"/>
    </row>
    <row r="24" ht="12.75" customHeight="1">
      <c r="A24" s="28" t="str">
        <f t="shared" si="8"/>
        <v/>
      </c>
      <c r="B24" s="28" t="str">
        <f t="shared" ref="B24:G24" si="12">IF(A24="","",IF(MONTH(A24+1)&lt;&gt;MONTH(A24),"",A24+1))</f>
        <v/>
      </c>
      <c r="C24" s="28" t="str">
        <f t="shared" si="12"/>
        <v/>
      </c>
      <c r="D24" s="28" t="str">
        <f t="shared" si="12"/>
        <v/>
      </c>
      <c r="E24" s="28" t="str">
        <f t="shared" si="12"/>
        <v/>
      </c>
      <c r="F24" s="28" t="str">
        <f t="shared" si="12"/>
        <v/>
      </c>
      <c r="G24" s="28" t="str">
        <f t="shared" si="12"/>
        <v/>
      </c>
      <c r="H24" s="6"/>
      <c r="I24" s="30"/>
      <c r="J24" s="6"/>
      <c r="K24" s="13"/>
      <c r="L24" s="6"/>
    </row>
    <row r="25" ht="12.75" customHeight="1">
      <c r="A25" s="6"/>
      <c r="B25" s="6"/>
      <c r="C25" s="6"/>
      <c r="D25" s="6"/>
      <c r="E25" s="6"/>
      <c r="F25" s="6"/>
      <c r="G25" s="6"/>
      <c r="H25" s="6"/>
      <c r="I25" s="30"/>
      <c r="J25" s="6"/>
      <c r="K25" s="13"/>
      <c r="L25" s="6"/>
      <c r="M25" s="39"/>
    </row>
    <row r="26" ht="12.75" customHeight="1">
      <c r="A26" s="6"/>
      <c r="B26" s="6"/>
      <c r="C26" s="6"/>
      <c r="D26" s="6"/>
      <c r="E26" s="6"/>
      <c r="F26" s="6"/>
      <c r="G26" s="6"/>
      <c r="H26" s="6"/>
      <c r="I26" s="30"/>
      <c r="J26" s="6"/>
      <c r="K26" s="13"/>
      <c r="L26" s="6"/>
      <c r="M26" s="38" t="s">
        <v>22</v>
      </c>
    </row>
    <row r="27" ht="12.75" customHeight="1">
      <c r="A27" s="17">
        <f>DATE($A$1,3,1)</f>
        <v>44621</v>
      </c>
      <c r="B27" s="18"/>
      <c r="C27" s="18"/>
      <c r="D27" s="18"/>
      <c r="E27" s="18"/>
      <c r="F27" s="18"/>
      <c r="G27" s="18"/>
      <c r="H27" s="6"/>
      <c r="I27" s="19" t="str">
        <f>TEXT(A27,"mmmm")</f>
        <v>March</v>
      </c>
      <c r="J27" s="20"/>
      <c r="K27" s="21"/>
      <c r="L27" s="6"/>
      <c r="M27" s="41"/>
    </row>
    <row r="28" ht="12.75" customHeight="1">
      <c r="A28" s="23" t="str">
        <f>CHOOSE(1+MOD($M$19+1-2,7),"Su","M","Tu","W","Th","F","Sa")</f>
        <v>Su</v>
      </c>
      <c r="B28" s="24" t="str">
        <f>CHOOSE(1+MOD($M$19+2-2,7),"Su","M","Tu","W","Th","F","Sa")</f>
        <v>M</v>
      </c>
      <c r="C28" s="24" t="str">
        <f>CHOOSE(1+MOD($M$19+3-2,7),"Su","M","Tu","W","Th","F","Sa")</f>
        <v>Tu</v>
      </c>
      <c r="D28" s="24" t="str">
        <f>CHOOSE(1+MOD($M$19+4-2,7),"Su","M","Tu","W","Th","F","Sa")</f>
        <v>W</v>
      </c>
      <c r="E28" s="24" t="str">
        <f>CHOOSE(1+MOD($M$19+5-2,7),"Su","M","Tu","W","Th","F","Sa")</f>
        <v>Th</v>
      </c>
      <c r="F28" s="24" t="str">
        <f>CHOOSE(1+MOD($M$19+6-2,7),"Su","M","Tu","W","Th","F","Sa")</f>
        <v>F</v>
      </c>
      <c r="G28" s="25" t="str">
        <f>CHOOSE(1+MOD($M$19+7-2,7),"Su","M","Tu","W","Th","F","Sa")</f>
        <v>Sa</v>
      </c>
      <c r="H28" s="6"/>
      <c r="I28" s="30">
        <v>44622.0</v>
      </c>
      <c r="J28" s="6" t="s">
        <v>23</v>
      </c>
      <c r="K28" s="13" t="s">
        <v>7</v>
      </c>
      <c r="L28" s="6"/>
      <c r="M28" s="42" t="s">
        <v>24</v>
      </c>
    </row>
    <row r="29" ht="12.75" customHeight="1">
      <c r="A29" s="28" t="str">
        <f>IF(WEEKDAY(A27,1)=$M$19,A27,"")</f>
        <v/>
      </c>
      <c r="B29" s="28" t="str">
        <f>IF(A29="",IF(WEEKDAY(A27,1)=MOD($M$19,7)+1,A27,""),A29+1)</f>
        <v/>
      </c>
      <c r="C29" s="28">
        <f>IF(B29="",IF(WEEKDAY(A27,1)=MOD($M$19+1,7)+1,A27,""),B29+1)</f>
        <v>44621</v>
      </c>
      <c r="D29" s="28">
        <f>IF(C29="",IF(WEEKDAY(A27,1)=MOD($M$19+2,7)+1,A27,""),C29+1)</f>
        <v>44622</v>
      </c>
      <c r="E29" s="28">
        <f>IF(D29="",IF(WEEKDAY(A27,1)=MOD($M$19+3,7)+1,A27,""),D29+1)</f>
        <v>44623</v>
      </c>
      <c r="F29" s="28">
        <f>IF(E29="",IF(WEEKDAY(A27,1)=MOD($M$19+4,7)+1,A27,""),E29+1)</f>
        <v>44624</v>
      </c>
      <c r="G29" s="28">
        <f>IF(F29="",IF(WEEKDAY(A27,1)=MOD($M$19+5,7)+1,A27,""),F29+1)</f>
        <v>44625</v>
      </c>
      <c r="H29" s="6"/>
      <c r="I29" s="30">
        <v>44632.0</v>
      </c>
      <c r="J29" s="6" t="s">
        <v>25</v>
      </c>
      <c r="K29" s="13" t="s">
        <v>11</v>
      </c>
      <c r="L29" s="6"/>
      <c r="M29" s="43" t="str">
        <f>HYPERLINK("https://www.vertex42.com/ExcelTemplates/schedules.html","► Schedules &amp; Planners")</f>
        <v>► Schedules &amp; Planners</v>
      </c>
    </row>
    <row r="30" ht="12.75" customHeight="1">
      <c r="A30" s="28">
        <f t="shared" ref="A30:A34" si="14">IF(G29="","",IF(MONTH(G29+1)&lt;&gt;MONTH(G29),"",G29+1))</f>
        <v>44626</v>
      </c>
      <c r="B30" s="28">
        <f t="shared" ref="B30:G30" si="13">IF(A30="","",IF(MONTH(A30+1)&lt;&gt;MONTH(A30),"",A30+1))</f>
        <v>44627</v>
      </c>
      <c r="C30" s="28">
        <f t="shared" si="13"/>
        <v>44628</v>
      </c>
      <c r="D30" s="28">
        <f t="shared" si="13"/>
        <v>44629</v>
      </c>
      <c r="E30" s="28">
        <f t="shared" si="13"/>
        <v>44630</v>
      </c>
      <c r="F30" s="28">
        <f t="shared" si="13"/>
        <v>44631</v>
      </c>
      <c r="G30" s="28">
        <f t="shared" si="13"/>
        <v>44632</v>
      </c>
      <c r="H30" s="6"/>
      <c r="I30" s="30">
        <v>44633.0</v>
      </c>
      <c r="J30" s="6" t="s">
        <v>6</v>
      </c>
      <c r="K30" s="13" t="s">
        <v>7</v>
      </c>
      <c r="L30" s="6"/>
      <c r="M30" s="43" t="str">
        <f>HYPERLINK("https://www.vertex42.com/calendars/","► Calendars")</f>
        <v>► Calendars</v>
      </c>
    </row>
    <row r="31" ht="12.75" customHeight="1">
      <c r="A31" s="28">
        <f t="shared" si="14"/>
        <v>44633</v>
      </c>
      <c r="B31" s="28">
        <f t="shared" ref="B31:G31" si="15">IF(A31="","",IF(MONTH(A31+1)&lt;&gt;MONTH(A31),"",A31+1))</f>
        <v>44634</v>
      </c>
      <c r="C31" s="28">
        <f t="shared" si="15"/>
        <v>44635</v>
      </c>
      <c r="D31" s="28">
        <f t="shared" si="15"/>
        <v>44636</v>
      </c>
      <c r="E31" s="28">
        <f t="shared" si="15"/>
        <v>44637</v>
      </c>
      <c r="F31" s="28">
        <f t="shared" si="15"/>
        <v>44638</v>
      </c>
      <c r="G31" s="28">
        <f t="shared" si="15"/>
        <v>44639</v>
      </c>
      <c r="H31" s="6"/>
      <c r="I31" s="30"/>
      <c r="J31" s="6"/>
      <c r="K31" s="13"/>
      <c r="L31" s="6"/>
    </row>
    <row r="32" ht="12.75" customHeight="1">
      <c r="A32" s="28">
        <f t="shared" si="14"/>
        <v>44640</v>
      </c>
      <c r="B32" s="28">
        <f t="shared" ref="B32:G32" si="16">IF(A32="","",IF(MONTH(A32+1)&lt;&gt;MONTH(A32),"",A32+1))</f>
        <v>44641</v>
      </c>
      <c r="C32" s="28">
        <f t="shared" si="16"/>
        <v>44642</v>
      </c>
      <c r="D32" s="28">
        <f t="shared" si="16"/>
        <v>44643</v>
      </c>
      <c r="E32" s="28">
        <f t="shared" si="16"/>
        <v>44644</v>
      </c>
      <c r="F32" s="28">
        <f t="shared" si="16"/>
        <v>44645</v>
      </c>
      <c r="G32" s="28">
        <f t="shared" si="16"/>
        <v>44646</v>
      </c>
      <c r="H32" s="6"/>
      <c r="I32" s="30"/>
      <c r="J32" s="6"/>
      <c r="K32" s="13"/>
      <c r="L32" s="6"/>
    </row>
    <row r="33" ht="12.75" customHeight="1">
      <c r="A33" s="28">
        <f t="shared" si="14"/>
        <v>44647</v>
      </c>
      <c r="B33" s="28">
        <f t="shared" ref="B33:G33" si="17">IF(A33="","",IF(MONTH(A33+1)&lt;&gt;MONTH(A33),"",A33+1))</f>
        <v>44648</v>
      </c>
      <c r="C33" s="28">
        <f t="shared" si="17"/>
        <v>44649</v>
      </c>
      <c r="D33" s="28">
        <f t="shared" si="17"/>
        <v>44650</v>
      </c>
      <c r="E33" s="28">
        <f t="shared" si="17"/>
        <v>44651</v>
      </c>
      <c r="F33" s="28" t="str">
        <f t="shared" si="17"/>
        <v/>
      </c>
      <c r="G33" s="28" t="str">
        <f t="shared" si="17"/>
        <v/>
      </c>
      <c r="H33" s="6"/>
      <c r="I33" s="30"/>
      <c r="J33" s="6"/>
      <c r="K33" s="13"/>
      <c r="L33" s="6"/>
    </row>
    <row r="34" ht="12.75" customHeight="1">
      <c r="A34" s="28" t="str">
        <f t="shared" si="14"/>
        <v/>
      </c>
      <c r="B34" s="28" t="str">
        <f t="shared" ref="B34:G34" si="18">IF(A34="","",IF(MONTH(A34+1)&lt;&gt;MONTH(A34),"",A34+1))</f>
        <v/>
      </c>
      <c r="C34" s="28" t="str">
        <f t="shared" si="18"/>
        <v/>
      </c>
      <c r="D34" s="28" t="str">
        <f t="shared" si="18"/>
        <v/>
      </c>
      <c r="E34" s="28" t="str">
        <f t="shared" si="18"/>
        <v/>
      </c>
      <c r="F34" s="28" t="str">
        <f t="shared" si="18"/>
        <v/>
      </c>
      <c r="G34" s="28" t="str">
        <f t="shared" si="18"/>
        <v/>
      </c>
      <c r="H34" s="6"/>
      <c r="I34" s="30"/>
      <c r="J34" s="6"/>
      <c r="K34" s="13"/>
      <c r="L34" s="6"/>
    </row>
    <row r="35" ht="12.75" customHeight="1">
      <c r="A35" s="6"/>
      <c r="B35" s="6"/>
      <c r="C35" s="6"/>
      <c r="D35" s="6"/>
      <c r="E35" s="6"/>
      <c r="F35" s="6"/>
      <c r="G35" s="6"/>
      <c r="H35" s="6"/>
      <c r="I35" s="30"/>
      <c r="J35" s="6"/>
      <c r="K35" s="13"/>
      <c r="L35" s="6"/>
      <c r="M35" s="41"/>
    </row>
    <row r="36" ht="12.75" customHeight="1">
      <c r="A36" s="6"/>
      <c r="B36" s="6"/>
      <c r="C36" s="6"/>
      <c r="D36" s="6"/>
      <c r="E36" s="6"/>
      <c r="F36" s="6"/>
      <c r="G36" s="6"/>
      <c r="H36" s="6"/>
      <c r="I36" s="30"/>
      <c r="J36" s="6"/>
      <c r="K36" s="13"/>
      <c r="L36" s="6"/>
      <c r="M36" s="38" t="s">
        <v>22</v>
      </c>
    </row>
    <row r="37" ht="12.75" customHeight="1">
      <c r="A37" s="17">
        <f>DATE($A$1,4,1)</f>
        <v>44652</v>
      </c>
      <c r="B37" s="18"/>
      <c r="C37" s="18"/>
      <c r="D37" s="18"/>
      <c r="E37" s="18"/>
      <c r="F37" s="18"/>
      <c r="G37" s="18"/>
      <c r="H37" s="6"/>
      <c r="I37" s="19" t="str">
        <f>TEXT(A37,"mmmm")</f>
        <v>April</v>
      </c>
      <c r="J37" s="20"/>
      <c r="K37" s="21"/>
      <c r="L37" s="6"/>
      <c r="M37" s="41"/>
    </row>
    <row r="38" ht="12.75" customHeight="1">
      <c r="A38" s="23" t="str">
        <f>CHOOSE(1+MOD($M$19+1-2,7),"Su","M","Tu","W","Th","F","Sa")</f>
        <v>Su</v>
      </c>
      <c r="B38" s="24" t="str">
        <f>CHOOSE(1+MOD($M$19+2-2,7),"Su","M","Tu","W","Th","F","Sa")</f>
        <v>M</v>
      </c>
      <c r="C38" s="24" t="str">
        <f>CHOOSE(1+MOD($M$19+3-2,7),"Su","M","Tu","W","Th","F","Sa")</f>
        <v>Tu</v>
      </c>
      <c r="D38" s="24" t="str">
        <f>CHOOSE(1+MOD($M$19+4-2,7),"Su","M","Tu","W","Th","F","Sa")</f>
        <v>W</v>
      </c>
      <c r="E38" s="24" t="str">
        <f>CHOOSE(1+MOD($M$19+5-2,7),"Su","M","Tu","W","Th","F","Sa")</f>
        <v>Th</v>
      </c>
      <c r="F38" s="24" t="str">
        <f>CHOOSE(1+MOD($M$19+6-2,7),"Su","M","Tu","W","Th","F","Sa")</f>
        <v>F</v>
      </c>
      <c r="G38" s="25" t="str">
        <f>CHOOSE(1+MOD($M$19+7-2,7),"Su","M","Tu","W","Th","F","Sa")</f>
        <v>Sa</v>
      </c>
      <c r="H38" s="6"/>
      <c r="I38" s="30">
        <v>44655.0</v>
      </c>
      <c r="J38" s="6" t="s">
        <v>63</v>
      </c>
      <c r="K38" s="13" t="s">
        <v>11</v>
      </c>
      <c r="L38" s="6"/>
      <c r="M38" s="41"/>
    </row>
    <row r="39" ht="12.75" customHeight="1">
      <c r="A39" s="28" t="str">
        <f>IF(WEEKDAY(A37,1)=$M$19,A37,"")</f>
        <v/>
      </c>
      <c r="B39" s="28" t="str">
        <f>IF(A39="",IF(WEEKDAY(A37,1)=MOD($M$19,7)+1,A37,""),A39+1)</f>
        <v/>
      </c>
      <c r="C39" s="28" t="str">
        <f>IF(B39="",IF(WEEKDAY(A37,1)=MOD($M$19+1,7)+1,A37,""),B39+1)</f>
        <v/>
      </c>
      <c r="D39" s="28" t="str">
        <f>IF(C39="",IF(WEEKDAY(A37,1)=MOD($M$19+2,7)+1,A37,""),C39+1)</f>
        <v/>
      </c>
      <c r="E39" s="28" t="str">
        <f>IF(D39="",IF(WEEKDAY(A37,1)=MOD($M$19+3,7)+1,A37,""),D39+1)</f>
        <v/>
      </c>
      <c r="F39" s="28">
        <f>IF(E39="",IF(WEEKDAY(A37,1)=MOD($M$19+4,7)+1,A37,""),E39+1)</f>
        <v>44652</v>
      </c>
      <c r="G39" s="28">
        <f>IF(F39="",IF(WEEKDAY(A37,1)=MOD($M$19+5,7)+1,A37,""),F39+1)</f>
        <v>44653</v>
      </c>
      <c r="H39" s="6"/>
      <c r="I39" s="30">
        <v>44661.0</v>
      </c>
      <c r="J39" s="6" t="s">
        <v>64</v>
      </c>
      <c r="K39" s="13" t="s">
        <v>11</v>
      </c>
      <c r="L39" s="6"/>
      <c r="M39" s="39"/>
    </row>
    <row r="40" ht="12.75" customHeight="1">
      <c r="A40" s="28">
        <f t="shared" ref="A40:A44" si="20">IF(G39="","",IF(MONTH(G39+1)&lt;&gt;MONTH(G39),"",G39+1))</f>
        <v>44654</v>
      </c>
      <c r="B40" s="28">
        <f t="shared" ref="B40:G40" si="19">IF(A40="","",IF(MONTH(A40+1)&lt;&gt;MONTH(A40),"",A40+1))</f>
        <v>44655</v>
      </c>
      <c r="C40" s="28">
        <f t="shared" si="19"/>
        <v>44656</v>
      </c>
      <c r="D40" s="28">
        <f t="shared" si="19"/>
        <v>44657</v>
      </c>
      <c r="E40" s="28">
        <f t="shared" si="19"/>
        <v>44658</v>
      </c>
      <c r="F40" s="28">
        <f t="shared" si="19"/>
        <v>44659</v>
      </c>
      <c r="G40" s="28">
        <f t="shared" si="19"/>
        <v>44660</v>
      </c>
      <c r="H40" s="6"/>
      <c r="I40" s="30">
        <v>44661.0</v>
      </c>
      <c r="J40" s="6" t="s">
        <v>6</v>
      </c>
      <c r="K40" s="13" t="s">
        <v>7</v>
      </c>
      <c r="L40" s="6"/>
      <c r="M40" s="39"/>
    </row>
    <row r="41" ht="12.75" customHeight="1">
      <c r="A41" s="28">
        <f t="shared" si="20"/>
        <v>44661</v>
      </c>
      <c r="B41" s="28">
        <f t="shared" ref="B41:G41" si="21">IF(A41="","",IF(MONTH(A41+1)&lt;&gt;MONTH(A41),"",A41+1))</f>
        <v>44662</v>
      </c>
      <c r="C41" s="28">
        <f t="shared" si="21"/>
        <v>44663</v>
      </c>
      <c r="D41" s="28">
        <f t="shared" si="21"/>
        <v>44664</v>
      </c>
      <c r="E41" s="28">
        <f t="shared" si="21"/>
        <v>44665</v>
      </c>
      <c r="F41" s="28">
        <f t="shared" si="21"/>
        <v>44666</v>
      </c>
      <c r="G41" s="28">
        <f t="shared" si="21"/>
        <v>44667</v>
      </c>
      <c r="H41" s="6"/>
      <c r="I41" s="30">
        <v>44669.0</v>
      </c>
      <c r="J41" s="6" t="s">
        <v>65</v>
      </c>
      <c r="K41" s="13" t="s">
        <v>11</v>
      </c>
      <c r="L41" s="6"/>
      <c r="M41" s="39"/>
    </row>
    <row r="42" ht="12.75" customHeight="1">
      <c r="A42" s="28">
        <f t="shared" si="20"/>
        <v>44668</v>
      </c>
      <c r="B42" s="28">
        <f t="shared" ref="B42:G42" si="22">IF(A42="","",IF(MONTH(A42+1)&lt;&gt;MONTH(A42),"",A42+1))</f>
        <v>44669</v>
      </c>
      <c r="C42" s="28">
        <f t="shared" si="22"/>
        <v>44670</v>
      </c>
      <c r="D42" s="28">
        <f t="shared" si="22"/>
        <v>44671</v>
      </c>
      <c r="E42" s="28">
        <f t="shared" si="22"/>
        <v>44672</v>
      </c>
      <c r="F42" s="28">
        <f t="shared" si="22"/>
        <v>44673</v>
      </c>
      <c r="G42" s="28">
        <f t="shared" si="22"/>
        <v>44674</v>
      </c>
      <c r="H42" s="6"/>
      <c r="I42" s="30"/>
      <c r="J42" s="6"/>
      <c r="K42" s="13"/>
      <c r="L42" s="6"/>
      <c r="M42" s="41"/>
    </row>
    <row r="43" ht="12.75" customHeight="1">
      <c r="A43" s="28">
        <f t="shared" si="20"/>
        <v>44675</v>
      </c>
      <c r="B43" s="28">
        <f t="shared" ref="B43:G43" si="23">IF(A43="","",IF(MONTH(A43+1)&lt;&gt;MONTH(A43),"",A43+1))</f>
        <v>44676</v>
      </c>
      <c r="C43" s="28">
        <f t="shared" si="23"/>
        <v>44677</v>
      </c>
      <c r="D43" s="28">
        <f t="shared" si="23"/>
        <v>44678</v>
      </c>
      <c r="E43" s="28">
        <f t="shared" si="23"/>
        <v>44679</v>
      </c>
      <c r="F43" s="28">
        <f t="shared" si="23"/>
        <v>44680</v>
      </c>
      <c r="G43" s="28">
        <f t="shared" si="23"/>
        <v>44681</v>
      </c>
      <c r="H43" s="6"/>
      <c r="I43" s="30"/>
      <c r="J43" s="6"/>
      <c r="K43" s="13"/>
      <c r="L43" s="6"/>
      <c r="M43" s="41"/>
    </row>
    <row r="44" ht="12.75" customHeight="1">
      <c r="A44" s="28" t="str">
        <f t="shared" si="20"/>
        <v/>
      </c>
      <c r="B44" s="28" t="str">
        <f t="shared" ref="B44:G44" si="24">IF(A44="","",IF(MONTH(A44+1)&lt;&gt;MONTH(A44),"",A44+1))</f>
        <v/>
      </c>
      <c r="C44" s="28" t="str">
        <f t="shared" si="24"/>
        <v/>
      </c>
      <c r="D44" s="28" t="str">
        <f t="shared" si="24"/>
        <v/>
      </c>
      <c r="E44" s="28" t="str">
        <f t="shared" si="24"/>
        <v/>
      </c>
      <c r="F44" s="28" t="str">
        <f t="shared" si="24"/>
        <v/>
      </c>
      <c r="G44" s="28" t="str">
        <f t="shared" si="24"/>
        <v/>
      </c>
      <c r="H44" s="6"/>
      <c r="I44" s="30"/>
      <c r="J44" s="6"/>
      <c r="K44" s="13"/>
      <c r="L44" s="6"/>
      <c r="M44" s="41"/>
    </row>
    <row r="45" ht="12.75" customHeight="1">
      <c r="A45" s="6"/>
      <c r="B45" s="6"/>
      <c r="C45" s="6"/>
      <c r="D45" s="6"/>
      <c r="E45" s="6"/>
      <c r="F45" s="6"/>
      <c r="G45" s="6"/>
      <c r="H45" s="6"/>
      <c r="I45" s="30"/>
      <c r="J45" s="6"/>
      <c r="K45" s="13"/>
      <c r="L45" s="6"/>
      <c r="M45" s="41"/>
    </row>
    <row r="46" ht="12.75" customHeight="1">
      <c r="A46" s="6"/>
      <c r="B46" s="6"/>
      <c r="C46" s="6"/>
      <c r="D46" s="6"/>
      <c r="E46" s="6"/>
      <c r="F46" s="6"/>
      <c r="G46" s="6"/>
      <c r="H46" s="6"/>
      <c r="I46" s="30"/>
      <c r="J46" s="6"/>
      <c r="K46" s="13"/>
      <c r="L46" s="6"/>
      <c r="M46" s="38" t="s">
        <v>22</v>
      </c>
    </row>
    <row r="47" ht="12.75" customHeight="1">
      <c r="A47" s="17">
        <f>DATE($A$1,5,1)</f>
        <v>44682</v>
      </c>
      <c r="B47" s="18"/>
      <c r="C47" s="18"/>
      <c r="D47" s="18"/>
      <c r="E47" s="18"/>
      <c r="F47" s="18"/>
      <c r="G47" s="18"/>
      <c r="H47" s="6"/>
      <c r="I47" s="19" t="str">
        <f>TEXT(A47,"mmmm")</f>
        <v>May</v>
      </c>
      <c r="J47" s="20"/>
      <c r="K47" s="21"/>
      <c r="L47" s="6"/>
      <c r="M47" s="41"/>
    </row>
    <row r="48" ht="12.75" customHeight="1">
      <c r="A48" s="23" t="str">
        <f>CHOOSE(1+MOD($M$19+1-2,7),"Su","M","Tu","W","Th","F","Sa")</f>
        <v>Su</v>
      </c>
      <c r="B48" s="24" t="str">
        <f>CHOOSE(1+MOD($M$19+2-2,7),"Su","M","Tu","W","Th","F","Sa")</f>
        <v>M</v>
      </c>
      <c r="C48" s="24" t="str">
        <f>CHOOSE(1+MOD($M$19+3-2,7),"Su","M","Tu","W","Th","F","Sa")</f>
        <v>Tu</v>
      </c>
      <c r="D48" s="24" t="str">
        <f>CHOOSE(1+MOD($M$19+4-2,7),"Su","M","Tu","W","Th","F","Sa")</f>
        <v>W</v>
      </c>
      <c r="E48" s="24" t="str">
        <f>CHOOSE(1+MOD($M$19+5-2,7),"Su","M","Tu","W","Th","F","Sa")</f>
        <v>Th</v>
      </c>
      <c r="F48" s="24" t="str">
        <f>CHOOSE(1+MOD($M$19+6-2,7),"Su","M","Tu","W","Th","F","Sa")</f>
        <v>F</v>
      </c>
      <c r="G48" s="25" t="str">
        <f>CHOOSE(1+MOD($M$19+7-2,7),"Su","M","Tu","W","Th","F","Sa")</f>
        <v>Sa</v>
      </c>
      <c r="H48" s="6"/>
      <c r="I48" s="30">
        <v>44683.0</v>
      </c>
      <c r="J48" s="6" t="s">
        <v>31</v>
      </c>
      <c r="K48" s="13" t="s">
        <v>11</v>
      </c>
      <c r="L48" s="6"/>
      <c r="M48" s="41"/>
    </row>
    <row r="49" ht="12.75" customHeight="1">
      <c r="A49" s="28">
        <f>IF(WEEKDAY(A47,1)=$M$19,A47,"")</f>
        <v>44682</v>
      </c>
      <c r="B49" s="28">
        <f>IF(A49="",IF(WEEKDAY(A47,1)=MOD($M$19,7)+1,A47,""),A49+1)</f>
        <v>44683</v>
      </c>
      <c r="C49" s="28">
        <f>IF(B49="",IF(WEEKDAY(A47,1)=MOD($M$19+1,7)+1,A47,""),B49+1)</f>
        <v>44684</v>
      </c>
      <c r="D49" s="28">
        <f>IF(C49="",IF(WEEKDAY(A47,1)=MOD($M$19+2,7)+1,A47,""),C49+1)</f>
        <v>44685</v>
      </c>
      <c r="E49" s="28">
        <f>IF(D49="",IF(WEEKDAY(A47,1)=MOD($M$19+3,7)+1,A47,""),D49+1)</f>
        <v>44686</v>
      </c>
      <c r="F49" s="28">
        <f>IF(E49="",IF(WEEKDAY(A47,1)=MOD($M$19+4,7)+1,A47,""),E49+1)</f>
        <v>44687</v>
      </c>
      <c r="G49" s="28">
        <f>IF(F49="",IF(WEEKDAY(A47,1)=MOD($M$19+5,7)+1,A47,""),F49+1)</f>
        <v>44688</v>
      </c>
      <c r="H49" s="6"/>
      <c r="I49" s="30">
        <v>44689.0</v>
      </c>
      <c r="J49" s="6" t="s">
        <v>6</v>
      </c>
      <c r="K49" s="13" t="s">
        <v>7</v>
      </c>
      <c r="L49" s="6"/>
      <c r="M49" s="41"/>
    </row>
    <row r="50" ht="12.75" customHeight="1">
      <c r="A50" s="28">
        <f t="shared" ref="A50:A54" si="26">IF(G49="","",IF(MONTH(G49+1)&lt;&gt;MONTH(G49),"",G49+1))</f>
        <v>44689</v>
      </c>
      <c r="B50" s="28">
        <f t="shared" ref="B50:G50" si="25">IF(A50="","",IF(MONTH(A50+1)&lt;&gt;MONTH(A50),"",A50+1))</f>
        <v>44690</v>
      </c>
      <c r="C50" s="28">
        <f t="shared" si="25"/>
        <v>44691</v>
      </c>
      <c r="D50" s="28">
        <f t="shared" si="25"/>
        <v>44692</v>
      </c>
      <c r="E50" s="28">
        <f t="shared" si="25"/>
        <v>44693</v>
      </c>
      <c r="F50" s="28">
        <f t="shared" si="25"/>
        <v>44694</v>
      </c>
      <c r="G50" s="28">
        <f t="shared" si="25"/>
        <v>44695</v>
      </c>
      <c r="H50" s="6"/>
      <c r="I50" s="30">
        <v>44693.0</v>
      </c>
      <c r="J50" s="6" t="s">
        <v>32</v>
      </c>
      <c r="K50" s="13" t="s">
        <v>11</v>
      </c>
      <c r="L50" s="6"/>
      <c r="M50" s="41"/>
    </row>
    <row r="51" ht="12.75" customHeight="1">
      <c r="A51" s="28">
        <f t="shared" si="26"/>
        <v>44696</v>
      </c>
      <c r="B51" s="28">
        <f t="shared" ref="B51:G51" si="27">IF(A51="","",IF(MONTH(A51+1)&lt;&gt;MONTH(A51),"",A51+1))</f>
        <v>44697</v>
      </c>
      <c r="C51" s="28">
        <f t="shared" si="27"/>
        <v>44698</v>
      </c>
      <c r="D51" s="28">
        <f t="shared" si="27"/>
        <v>44699</v>
      </c>
      <c r="E51" s="28">
        <f t="shared" si="27"/>
        <v>44700</v>
      </c>
      <c r="F51" s="28">
        <f t="shared" si="27"/>
        <v>44701</v>
      </c>
      <c r="G51" s="28">
        <f t="shared" si="27"/>
        <v>44702</v>
      </c>
      <c r="H51" s="6"/>
      <c r="I51" s="30">
        <v>44711.0</v>
      </c>
      <c r="J51" s="6" t="s">
        <v>66</v>
      </c>
      <c r="K51" s="13" t="s">
        <v>11</v>
      </c>
      <c r="L51" s="6"/>
      <c r="M51" s="41"/>
    </row>
    <row r="52" ht="12.75" customHeight="1">
      <c r="A52" s="28">
        <f t="shared" si="26"/>
        <v>44703</v>
      </c>
      <c r="B52" s="28">
        <f t="shared" ref="B52:G52" si="28">IF(A52="","",IF(MONTH(A52+1)&lt;&gt;MONTH(A52),"",A52+1))</f>
        <v>44704</v>
      </c>
      <c r="C52" s="28">
        <f t="shared" si="28"/>
        <v>44705</v>
      </c>
      <c r="D52" s="28">
        <f t="shared" si="28"/>
        <v>44706</v>
      </c>
      <c r="E52" s="28">
        <f t="shared" si="28"/>
        <v>44707</v>
      </c>
      <c r="F52" s="28">
        <f t="shared" si="28"/>
        <v>44708</v>
      </c>
      <c r="G52" s="28">
        <f t="shared" si="28"/>
        <v>44709</v>
      </c>
      <c r="H52" s="6"/>
      <c r="I52" s="30"/>
      <c r="J52" s="6"/>
      <c r="K52" s="13"/>
      <c r="L52" s="6"/>
      <c r="M52" s="41"/>
    </row>
    <row r="53" ht="12.75" customHeight="1">
      <c r="A53" s="28">
        <f t="shared" si="26"/>
        <v>44710</v>
      </c>
      <c r="B53" s="28">
        <f t="shared" ref="B53:G53" si="29">IF(A53="","",IF(MONTH(A53+1)&lt;&gt;MONTH(A53),"",A53+1))</f>
        <v>44711</v>
      </c>
      <c r="C53" s="28">
        <f t="shared" si="29"/>
        <v>44712</v>
      </c>
      <c r="D53" s="28" t="str">
        <f t="shared" si="29"/>
        <v/>
      </c>
      <c r="E53" s="28" t="str">
        <f t="shared" si="29"/>
        <v/>
      </c>
      <c r="F53" s="28" t="str">
        <f t="shared" si="29"/>
        <v/>
      </c>
      <c r="G53" s="28" t="str">
        <f t="shared" si="29"/>
        <v/>
      </c>
      <c r="H53" s="6"/>
      <c r="I53" s="30"/>
      <c r="J53" s="6"/>
      <c r="K53" s="13"/>
      <c r="L53" s="6"/>
      <c r="M53" s="41"/>
    </row>
    <row r="54" ht="12.75" customHeight="1">
      <c r="A54" s="28" t="str">
        <f t="shared" si="26"/>
        <v/>
      </c>
      <c r="B54" s="28" t="str">
        <f t="shared" ref="B54:G54" si="30">IF(A54="","",IF(MONTH(A54+1)&lt;&gt;MONTH(A54),"",A54+1))</f>
        <v/>
      </c>
      <c r="C54" s="28" t="str">
        <f t="shared" si="30"/>
        <v/>
      </c>
      <c r="D54" s="28" t="str">
        <f t="shared" si="30"/>
        <v/>
      </c>
      <c r="E54" s="28" t="str">
        <f t="shared" si="30"/>
        <v/>
      </c>
      <c r="F54" s="28" t="str">
        <f t="shared" si="30"/>
        <v/>
      </c>
      <c r="G54" s="28" t="str">
        <f t="shared" si="30"/>
        <v/>
      </c>
      <c r="H54" s="6"/>
      <c r="I54" s="30"/>
      <c r="J54" s="6"/>
      <c r="K54" s="13"/>
      <c r="L54" s="6"/>
      <c r="M54" s="41"/>
    </row>
    <row r="55" ht="12.75" customHeight="1">
      <c r="A55" s="6"/>
      <c r="B55" s="6"/>
      <c r="C55" s="6"/>
      <c r="D55" s="6"/>
      <c r="E55" s="6"/>
      <c r="F55" s="6"/>
      <c r="G55" s="6"/>
      <c r="H55" s="6"/>
      <c r="I55" s="30"/>
      <c r="J55" s="6"/>
      <c r="K55" s="13"/>
      <c r="L55" s="6"/>
      <c r="M55" s="41"/>
    </row>
    <row r="56" ht="12.75" customHeight="1">
      <c r="A56" s="6"/>
      <c r="B56" s="6"/>
      <c r="C56" s="6"/>
      <c r="D56" s="6"/>
      <c r="E56" s="6"/>
      <c r="F56" s="6"/>
      <c r="G56" s="6"/>
      <c r="H56" s="6"/>
      <c r="I56" s="30"/>
      <c r="J56" s="6"/>
      <c r="K56" s="13"/>
      <c r="L56" s="6"/>
      <c r="M56" s="38" t="s">
        <v>22</v>
      </c>
    </row>
    <row r="57" ht="12.75" customHeight="1">
      <c r="A57" s="17">
        <f>DATE($A$1,6,1)</f>
        <v>44713</v>
      </c>
      <c r="B57" s="18"/>
      <c r="C57" s="18"/>
      <c r="D57" s="18"/>
      <c r="E57" s="18"/>
      <c r="F57" s="18"/>
      <c r="G57" s="18"/>
      <c r="H57" s="6"/>
      <c r="I57" s="19" t="str">
        <f>TEXT(A57,"mmmm")</f>
        <v>June</v>
      </c>
      <c r="J57" s="20"/>
      <c r="K57" s="21"/>
      <c r="L57" s="6"/>
      <c r="M57" s="41"/>
    </row>
    <row r="58" ht="12.75" customHeight="1">
      <c r="A58" s="23" t="str">
        <f>CHOOSE(1+MOD($M$19+1-2,7),"Su","M","Tu","W","Th","F","Sa")</f>
        <v>Su</v>
      </c>
      <c r="B58" s="24" t="str">
        <f>CHOOSE(1+MOD($M$19+2-2,7),"Su","M","Tu","W","Th","F","Sa")</f>
        <v>M</v>
      </c>
      <c r="C58" s="24" t="str">
        <f>CHOOSE(1+MOD($M$19+3-2,7),"Su","M","Tu","W","Th","F","Sa")</f>
        <v>Tu</v>
      </c>
      <c r="D58" s="24" t="str">
        <f>CHOOSE(1+MOD($M$19+4-2,7),"Su","M","Tu","W","Th","F","Sa")</f>
        <v>W</v>
      </c>
      <c r="E58" s="24" t="str">
        <f>CHOOSE(1+MOD($M$19+5-2,7),"Su","M","Tu","W","Th","F","Sa")</f>
        <v>Th</v>
      </c>
      <c r="F58" s="24" t="str">
        <f>CHOOSE(1+MOD($M$19+6-2,7),"Su","M","Tu","W","Th","F","Sa")</f>
        <v>F</v>
      </c>
      <c r="G58" s="25" t="str">
        <f>CHOOSE(1+MOD($M$19+7-2,7),"Su","M","Tu","W","Th","F","Sa")</f>
        <v>Sa</v>
      </c>
      <c r="H58" s="6"/>
      <c r="I58" s="30">
        <v>44718.0</v>
      </c>
      <c r="J58" s="6" t="s">
        <v>57</v>
      </c>
      <c r="K58" s="13" t="s">
        <v>11</v>
      </c>
      <c r="L58" s="6"/>
      <c r="M58" s="41"/>
    </row>
    <row r="59" ht="12.75" customHeight="1">
      <c r="A59" s="28" t="str">
        <f>IF(WEEKDAY(A57,1)=$M$19,A57,"")</f>
        <v/>
      </c>
      <c r="B59" s="28" t="str">
        <f>IF(A59="",IF(WEEKDAY(A57,1)=MOD($M$19,7)+1,A57,""),A59+1)</f>
        <v/>
      </c>
      <c r="C59" s="28" t="str">
        <f>IF(B59="",IF(WEEKDAY(A57,1)=MOD($M$19+1,7)+1,A57,""),B59+1)</f>
        <v/>
      </c>
      <c r="D59" s="28">
        <f>IF(C59="",IF(WEEKDAY(A57,1)=MOD($M$19+2,7)+1,A57,""),C59+1)</f>
        <v>44713</v>
      </c>
      <c r="E59" s="28">
        <f>IF(D59="",IF(WEEKDAY(A57,1)=MOD($M$19+3,7)+1,A57,""),D59+1)</f>
        <v>44714</v>
      </c>
      <c r="F59" s="28">
        <f>IF(E59="",IF(WEEKDAY(A57,1)=MOD($M$19+4,7)+1,A57,""),E59+1)</f>
        <v>44715</v>
      </c>
      <c r="G59" s="28">
        <f>IF(F59="",IF(WEEKDAY(A57,1)=MOD($M$19+5,7)+1,A57,""),F59+1)</f>
        <v>44716</v>
      </c>
      <c r="H59" s="6"/>
      <c r="I59" s="30">
        <v>44724.0</v>
      </c>
      <c r="J59" s="6" t="s">
        <v>6</v>
      </c>
      <c r="K59" s="13" t="s">
        <v>7</v>
      </c>
      <c r="L59" s="6"/>
      <c r="M59" s="41"/>
    </row>
    <row r="60" ht="12.75" customHeight="1">
      <c r="A60" s="28">
        <f t="shared" ref="A60:A64" si="32">IF(G59="","",IF(MONTH(G59+1)&lt;&gt;MONTH(G59),"",G59+1))</f>
        <v>44717</v>
      </c>
      <c r="B60" s="28">
        <f t="shared" ref="B60:G60" si="31">IF(A60="","",IF(MONTH(A60+1)&lt;&gt;MONTH(A60),"",A60+1))</f>
        <v>44718</v>
      </c>
      <c r="C60" s="28">
        <f t="shared" si="31"/>
        <v>44719</v>
      </c>
      <c r="D60" s="28">
        <f t="shared" si="31"/>
        <v>44720</v>
      </c>
      <c r="E60" s="28">
        <f t="shared" si="31"/>
        <v>44721</v>
      </c>
      <c r="F60" s="28">
        <f t="shared" si="31"/>
        <v>44722</v>
      </c>
      <c r="G60" s="28">
        <f t="shared" si="31"/>
        <v>44723</v>
      </c>
      <c r="H60" s="6"/>
      <c r="I60" s="30"/>
      <c r="J60" s="6"/>
      <c r="K60" s="13"/>
      <c r="L60" s="6"/>
      <c r="M60" s="41"/>
    </row>
    <row r="61" ht="12.75" customHeight="1">
      <c r="A61" s="28">
        <f t="shared" si="32"/>
        <v>44724</v>
      </c>
      <c r="B61" s="28">
        <f t="shared" ref="B61:G61" si="33">IF(A61="","",IF(MONTH(A61+1)&lt;&gt;MONTH(A61),"",A61+1))</f>
        <v>44725</v>
      </c>
      <c r="C61" s="28">
        <f t="shared" si="33"/>
        <v>44726</v>
      </c>
      <c r="D61" s="28">
        <f t="shared" si="33"/>
        <v>44727</v>
      </c>
      <c r="E61" s="28">
        <f t="shared" si="33"/>
        <v>44728</v>
      </c>
      <c r="F61" s="28">
        <f t="shared" si="33"/>
        <v>44729</v>
      </c>
      <c r="G61" s="28">
        <f t="shared" si="33"/>
        <v>44730</v>
      </c>
      <c r="H61" s="6"/>
      <c r="I61" s="30"/>
      <c r="J61" s="6"/>
      <c r="K61" s="13"/>
      <c r="L61" s="6"/>
      <c r="M61" s="41"/>
    </row>
    <row r="62" ht="12.75" customHeight="1">
      <c r="A62" s="28">
        <f t="shared" si="32"/>
        <v>44731</v>
      </c>
      <c r="B62" s="28">
        <f t="shared" ref="B62:G62" si="34">IF(A62="","",IF(MONTH(A62+1)&lt;&gt;MONTH(A62),"",A62+1))</f>
        <v>44732</v>
      </c>
      <c r="C62" s="28">
        <f t="shared" si="34"/>
        <v>44733</v>
      </c>
      <c r="D62" s="28">
        <f t="shared" si="34"/>
        <v>44734</v>
      </c>
      <c r="E62" s="28">
        <f t="shared" si="34"/>
        <v>44735</v>
      </c>
      <c r="F62" s="28">
        <f t="shared" si="34"/>
        <v>44736</v>
      </c>
      <c r="G62" s="28">
        <f t="shared" si="34"/>
        <v>44737</v>
      </c>
      <c r="H62" s="6"/>
      <c r="I62" s="30"/>
      <c r="J62" s="6"/>
      <c r="K62" s="13"/>
      <c r="L62" s="6"/>
      <c r="M62" s="41"/>
    </row>
    <row r="63" ht="12.75" customHeight="1">
      <c r="A63" s="28">
        <f t="shared" si="32"/>
        <v>44738</v>
      </c>
      <c r="B63" s="28">
        <f t="shared" ref="B63:G63" si="35">IF(A63="","",IF(MONTH(A63+1)&lt;&gt;MONTH(A63),"",A63+1))</f>
        <v>44739</v>
      </c>
      <c r="C63" s="28">
        <f t="shared" si="35"/>
        <v>44740</v>
      </c>
      <c r="D63" s="28">
        <f t="shared" si="35"/>
        <v>44741</v>
      </c>
      <c r="E63" s="28">
        <f t="shared" si="35"/>
        <v>44742</v>
      </c>
      <c r="F63" s="28" t="str">
        <f t="shared" si="35"/>
        <v/>
      </c>
      <c r="G63" s="28" t="str">
        <f t="shared" si="35"/>
        <v/>
      </c>
      <c r="H63" s="6"/>
      <c r="I63" s="30"/>
      <c r="J63" s="6"/>
      <c r="K63" s="13"/>
      <c r="L63" s="6"/>
      <c r="M63" s="41"/>
    </row>
    <row r="64" ht="12.75" customHeight="1">
      <c r="A64" s="28" t="str">
        <f t="shared" si="32"/>
        <v/>
      </c>
      <c r="B64" s="28" t="str">
        <f t="shared" ref="B64:G64" si="36">IF(A64="","",IF(MONTH(A64+1)&lt;&gt;MONTH(A64),"",A64+1))</f>
        <v/>
      </c>
      <c r="C64" s="28" t="str">
        <f t="shared" si="36"/>
        <v/>
      </c>
      <c r="D64" s="28" t="str">
        <f t="shared" si="36"/>
        <v/>
      </c>
      <c r="E64" s="28" t="str">
        <f t="shared" si="36"/>
        <v/>
      </c>
      <c r="F64" s="28" t="str">
        <f t="shared" si="36"/>
        <v/>
      </c>
      <c r="G64" s="28" t="str">
        <f t="shared" si="36"/>
        <v/>
      </c>
      <c r="H64" s="6"/>
      <c r="I64" s="30"/>
      <c r="J64" s="6"/>
      <c r="K64" s="13"/>
      <c r="L64" s="6"/>
      <c r="M64" s="41"/>
    </row>
    <row r="65" ht="12.75" customHeight="1">
      <c r="A65" s="6"/>
      <c r="B65" s="6"/>
      <c r="C65" s="6"/>
      <c r="D65" s="6"/>
      <c r="E65" s="6"/>
      <c r="F65" s="6"/>
      <c r="G65" s="6"/>
      <c r="H65" s="6"/>
      <c r="I65" s="30"/>
      <c r="J65" s="6"/>
      <c r="K65" s="13"/>
      <c r="L65" s="6"/>
      <c r="M65" s="41"/>
    </row>
    <row r="66" ht="15.75" customHeight="1">
      <c r="A66" s="6"/>
      <c r="B66" s="6"/>
      <c r="C66" s="6"/>
      <c r="D66" s="6"/>
      <c r="E66" s="6"/>
      <c r="F66" s="6"/>
      <c r="G66" s="6"/>
      <c r="H66" s="6"/>
      <c r="I66" s="30"/>
      <c r="J66" s="6"/>
      <c r="K66" s="13"/>
      <c r="L66" s="6"/>
      <c r="M66" s="38" t="s">
        <v>22</v>
      </c>
    </row>
    <row r="67" ht="15.75" customHeight="1">
      <c r="A67" s="17">
        <f>DATE($A$1,7,1)</f>
        <v>44743</v>
      </c>
      <c r="B67" s="18"/>
      <c r="C67" s="18"/>
      <c r="D67" s="18"/>
      <c r="E67" s="18"/>
      <c r="F67" s="18"/>
      <c r="G67" s="18"/>
      <c r="H67" s="6"/>
      <c r="I67" s="19" t="str">
        <f>TEXT(A67,"mmmm")</f>
        <v>July</v>
      </c>
      <c r="J67" s="20"/>
      <c r="K67" s="21"/>
      <c r="L67" s="6"/>
      <c r="M67" s="41"/>
    </row>
    <row r="68" ht="15.75" customHeight="1">
      <c r="A68" s="23" t="str">
        <f>CHOOSE(1+MOD($M$19+1-2,7),"Su","M","Tu","W","Th","F","Sa")</f>
        <v>Su</v>
      </c>
      <c r="B68" s="24" t="str">
        <f>CHOOSE(1+MOD($M$19+2-2,7),"Su","M","Tu","W","Th","F","Sa")</f>
        <v>M</v>
      </c>
      <c r="C68" s="24" t="str">
        <f>CHOOSE(1+MOD($M$19+3-2,7),"Su","M","Tu","W","Th","F","Sa")</f>
        <v>Tu</v>
      </c>
      <c r="D68" s="24" t="str">
        <f>CHOOSE(1+MOD($M$19+4-2,7),"Su","M","Tu","W","Th","F","Sa")</f>
        <v>W</v>
      </c>
      <c r="E68" s="24" t="str">
        <f>CHOOSE(1+MOD($M$19+5-2,7),"Su","M","Tu","W","Th","F","Sa")</f>
        <v>Th</v>
      </c>
      <c r="F68" s="24" t="str">
        <f>CHOOSE(1+MOD($M$19+6-2,7),"Su","M","Tu","W","Th","F","Sa")</f>
        <v>F</v>
      </c>
      <c r="G68" s="25" t="str">
        <f>CHOOSE(1+MOD($M$19+7-2,7),"Su","M","Tu","W","Th","F","Sa")</f>
        <v>Sa</v>
      </c>
      <c r="H68" s="6"/>
      <c r="I68" s="30">
        <f>DATE(YEAR($A$67),7,4)</f>
        <v>44746</v>
      </c>
      <c r="J68" s="6" t="s">
        <v>6</v>
      </c>
      <c r="K68" s="13" t="s">
        <v>8</v>
      </c>
      <c r="L68" s="6"/>
      <c r="M68" s="41"/>
    </row>
    <row r="69" ht="15.75" customHeight="1">
      <c r="A69" s="28" t="str">
        <f>IF(WEEKDAY(A67,1)=$M$19,A67,"")</f>
        <v/>
      </c>
      <c r="B69" s="28" t="str">
        <f>IF(A69="",IF(WEEKDAY(A67,1)=MOD($M$19,7)+1,A67,""),A69+1)</f>
        <v/>
      </c>
      <c r="C69" s="28" t="str">
        <f>IF(B69="",IF(WEEKDAY(A67,1)=MOD($M$19+1,7)+1,A67,""),B69+1)</f>
        <v/>
      </c>
      <c r="D69" s="28" t="str">
        <f>IF(C69="",IF(WEEKDAY(A67,1)=MOD($M$19+2,7)+1,A67,""),C69+1)</f>
        <v/>
      </c>
      <c r="E69" s="28" t="str">
        <f>IF(D69="",IF(WEEKDAY(A67,1)=MOD($M$19+3,7)+1,A67,""),D69+1)</f>
        <v/>
      </c>
      <c r="F69" s="28">
        <f>IF(E69="",IF(WEEKDAY(A67,1)=MOD($M$19+4,7)+1,A67,""),E69+1)</f>
        <v>44743</v>
      </c>
      <c r="G69" s="28">
        <f>IF(F69="",IF(WEEKDAY(A67,1)=MOD($M$19+5,7)+1,A67,""),F69+1)</f>
        <v>44744</v>
      </c>
      <c r="H69" s="6"/>
      <c r="I69" s="30"/>
      <c r="J69" s="6"/>
      <c r="K69" s="13"/>
      <c r="L69" s="6"/>
      <c r="M69" s="41"/>
    </row>
    <row r="70" ht="15.75" customHeight="1">
      <c r="A70" s="28">
        <f t="shared" ref="A70:A74" si="38">IF(G69="","",IF(MONTH(G69+1)&lt;&gt;MONTH(G69),"",G69+1))</f>
        <v>44745</v>
      </c>
      <c r="B70" s="28">
        <f t="shared" ref="B70:G70" si="37">IF(A70="","",IF(MONTH(A70+1)&lt;&gt;MONTH(A70),"",A70+1))</f>
        <v>44746</v>
      </c>
      <c r="C70" s="28">
        <f t="shared" si="37"/>
        <v>44747</v>
      </c>
      <c r="D70" s="28">
        <f t="shared" si="37"/>
        <v>44748</v>
      </c>
      <c r="E70" s="28">
        <f t="shared" si="37"/>
        <v>44749</v>
      </c>
      <c r="F70" s="28">
        <f t="shared" si="37"/>
        <v>44750</v>
      </c>
      <c r="G70" s="28">
        <f t="shared" si="37"/>
        <v>44751</v>
      </c>
      <c r="H70" s="6"/>
      <c r="I70" s="30"/>
      <c r="J70" s="6"/>
      <c r="K70" s="13"/>
      <c r="L70" s="6"/>
      <c r="M70" s="41"/>
    </row>
    <row r="71" ht="15.75" customHeight="1">
      <c r="A71" s="28">
        <f t="shared" si="38"/>
        <v>44752</v>
      </c>
      <c r="B71" s="28">
        <f t="shared" ref="B71:G71" si="39">IF(A71="","",IF(MONTH(A71+1)&lt;&gt;MONTH(A71),"",A71+1))</f>
        <v>44753</v>
      </c>
      <c r="C71" s="28">
        <f t="shared" si="39"/>
        <v>44754</v>
      </c>
      <c r="D71" s="28">
        <f t="shared" si="39"/>
        <v>44755</v>
      </c>
      <c r="E71" s="28">
        <f t="shared" si="39"/>
        <v>44756</v>
      </c>
      <c r="F71" s="28">
        <f t="shared" si="39"/>
        <v>44757</v>
      </c>
      <c r="G71" s="28">
        <f t="shared" si="39"/>
        <v>44758</v>
      </c>
      <c r="H71" s="6"/>
      <c r="I71" s="30"/>
      <c r="J71" s="6"/>
      <c r="K71" s="13"/>
      <c r="L71" s="6"/>
      <c r="M71" s="41"/>
    </row>
    <row r="72" ht="15.75" customHeight="1">
      <c r="A72" s="28">
        <f t="shared" si="38"/>
        <v>44759</v>
      </c>
      <c r="B72" s="28">
        <f t="shared" ref="B72:G72" si="40">IF(A72="","",IF(MONTH(A72+1)&lt;&gt;MONTH(A72),"",A72+1))</f>
        <v>44760</v>
      </c>
      <c r="C72" s="28">
        <f t="shared" si="40"/>
        <v>44761</v>
      </c>
      <c r="D72" s="28">
        <f t="shared" si="40"/>
        <v>44762</v>
      </c>
      <c r="E72" s="28">
        <f t="shared" si="40"/>
        <v>44763</v>
      </c>
      <c r="F72" s="28">
        <f t="shared" si="40"/>
        <v>44764</v>
      </c>
      <c r="G72" s="28">
        <f t="shared" si="40"/>
        <v>44765</v>
      </c>
      <c r="H72" s="6"/>
      <c r="I72" s="30"/>
      <c r="J72" s="6"/>
      <c r="K72" s="13"/>
      <c r="L72" s="6"/>
      <c r="M72" s="41"/>
    </row>
    <row r="73" ht="15.75" customHeight="1">
      <c r="A73" s="28">
        <f t="shared" si="38"/>
        <v>44766</v>
      </c>
      <c r="B73" s="28">
        <f t="shared" ref="B73:G73" si="41">IF(A73="","",IF(MONTH(A73+1)&lt;&gt;MONTH(A73),"",A73+1))</f>
        <v>44767</v>
      </c>
      <c r="C73" s="28">
        <f t="shared" si="41"/>
        <v>44768</v>
      </c>
      <c r="D73" s="28">
        <f t="shared" si="41"/>
        <v>44769</v>
      </c>
      <c r="E73" s="28">
        <f t="shared" si="41"/>
        <v>44770</v>
      </c>
      <c r="F73" s="28">
        <f t="shared" si="41"/>
        <v>44771</v>
      </c>
      <c r="G73" s="28">
        <f t="shared" si="41"/>
        <v>44772</v>
      </c>
      <c r="H73" s="6"/>
      <c r="I73" s="30"/>
      <c r="J73" s="6"/>
      <c r="K73" s="13"/>
      <c r="L73" s="6"/>
      <c r="M73" s="41"/>
    </row>
    <row r="74" ht="15.75" customHeight="1">
      <c r="A74" s="28">
        <f t="shared" si="38"/>
        <v>44773</v>
      </c>
      <c r="B74" s="28" t="str">
        <f t="shared" ref="B74:G74" si="42">IF(A74="","",IF(MONTH(A74+1)&lt;&gt;MONTH(A74),"",A74+1))</f>
        <v/>
      </c>
      <c r="C74" s="28" t="str">
        <f t="shared" si="42"/>
        <v/>
      </c>
      <c r="D74" s="28" t="str">
        <f t="shared" si="42"/>
        <v/>
      </c>
      <c r="E74" s="28" t="str">
        <f t="shared" si="42"/>
        <v/>
      </c>
      <c r="F74" s="28" t="str">
        <f t="shared" si="42"/>
        <v/>
      </c>
      <c r="G74" s="28" t="str">
        <f t="shared" si="42"/>
        <v/>
      </c>
      <c r="H74" s="6"/>
      <c r="I74" s="30"/>
      <c r="J74" s="6"/>
      <c r="K74" s="13"/>
      <c r="L74" s="6"/>
      <c r="M74" s="41"/>
    </row>
    <row r="75" ht="15.75" customHeight="1">
      <c r="A75" s="6"/>
      <c r="B75" s="6"/>
      <c r="C75" s="6"/>
      <c r="D75" s="6"/>
      <c r="E75" s="6"/>
      <c r="F75" s="6"/>
      <c r="G75" s="6"/>
      <c r="H75" s="6"/>
      <c r="I75" s="30"/>
      <c r="J75" s="6"/>
      <c r="K75" s="13"/>
      <c r="L75" s="6"/>
      <c r="M75" s="41"/>
    </row>
    <row r="76" ht="15.75" customHeight="1">
      <c r="A76" s="6"/>
      <c r="B76" s="6"/>
      <c r="C76" s="6"/>
      <c r="D76" s="6"/>
      <c r="E76" s="6"/>
      <c r="F76" s="6"/>
      <c r="G76" s="6"/>
      <c r="H76" s="6"/>
      <c r="I76" s="30"/>
      <c r="J76" s="6"/>
      <c r="K76" s="13"/>
      <c r="L76" s="6"/>
      <c r="M76" s="38" t="s">
        <v>22</v>
      </c>
    </row>
    <row r="77" ht="15.75" customHeight="1">
      <c r="A77" s="53">
        <f>DATE($A$1,8,1)</f>
        <v>44774</v>
      </c>
      <c r="B77" s="18"/>
      <c r="C77" s="18"/>
      <c r="D77" s="18"/>
      <c r="E77" s="18"/>
      <c r="F77" s="18"/>
      <c r="G77" s="18"/>
      <c r="H77" s="6"/>
      <c r="I77" s="19" t="str">
        <f>TEXT(A77,"mmmm")</f>
        <v>August</v>
      </c>
      <c r="J77" s="20"/>
      <c r="K77" s="21"/>
      <c r="L77" s="6"/>
      <c r="M77" s="41"/>
    </row>
    <row r="78" ht="15.75" customHeight="1">
      <c r="A78" s="23" t="str">
        <f>CHOOSE(1+MOD($M$19+1-2,7),"Su","M","Tu","W","Th","F","Sa")</f>
        <v>Su</v>
      </c>
      <c r="B78" s="24" t="str">
        <f>CHOOSE(1+MOD($M$19+2-2,7),"Su","M","Tu","W","Th","F","Sa")</f>
        <v>M</v>
      </c>
      <c r="C78" s="24" t="str">
        <f>CHOOSE(1+MOD($M$19+3-2,7),"Su","M","Tu","W","Th","F","Sa")</f>
        <v>Tu</v>
      </c>
      <c r="D78" s="24" t="str">
        <f>CHOOSE(1+MOD($M$19+4-2,7),"Su","M","Tu","W","Th","F","Sa")</f>
        <v>W</v>
      </c>
      <c r="E78" s="24" t="str">
        <f>CHOOSE(1+MOD($M$19+5-2,7),"Su","M","Tu","W","Th","F","Sa")</f>
        <v>Th</v>
      </c>
      <c r="F78" s="24" t="str">
        <f>CHOOSE(1+MOD($M$19+6-2,7),"Su","M","Tu","W","Th","F","Sa")</f>
        <v>F</v>
      </c>
      <c r="G78" s="25" t="str">
        <f>CHOOSE(1+MOD($M$19+7-2,7),"Su","M","Tu","W","Th","F","Sa")</f>
        <v>Sa</v>
      </c>
      <c r="H78" s="6"/>
      <c r="I78" s="30"/>
      <c r="J78" s="6" t="s">
        <v>6</v>
      </c>
      <c r="K78" s="13"/>
      <c r="L78" s="6"/>
      <c r="M78" s="41"/>
    </row>
    <row r="79" ht="15.75" customHeight="1">
      <c r="A79" s="28" t="str">
        <f>IF(WEEKDAY(A77,1)=$M$19,A77,"")</f>
        <v/>
      </c>
      <c r="B79" s="28">
        <f>IF(A79="",IF(WEEKDAY(A77,1)=MOD($M$19,7)+1,A77,""),A79+1)</f>
        <v>44774</v>
      </c>
      <c r="C79" s="28">
        <f>IF(B79="",IF(WEEKDAY(A77,1)=MOD($M$19+1,7)+1,A77,""),B79+1)</f>
        <v>44775</v>
      </c>
      <c r="D79" s="28">
        <f>IF(C79="",IF(WEEKDAY(A77,1)=MOD($M$19+2,7)+1,A77,""),C79+1)</f>
        <v>44776</v>
      </c>
      <c r="E79" s="28">
        <f>IF(D79="",IF(WEEKDAY(A77,1)=MOD($M$19+3,7)+1,A77,""),D79+1)</f>
        <v>44777</v>
      </c>
      <c r="F79" s="28">
        <f>IF(E79="",IF(WEEKDAY(A77,1)=MOD($M$19+4,7)+1,A77,""),E79+1)</f>
        <v>44778</v>
      </c>
      <c r="G79" s="28">
        <f>IF(F79="",IF(WEEKDAY(A77,1)=MOD($M$19+5,7)+1,A77,""),F79+1)</f>
        <v>44779</v>
      </c>
      <c r="H79" s="6"/>
      <c r="I79" s="30"/>
      <c r="J79" s="6"/>
      <c r="K79" s="13"/>
      <c r="L79" s="6"/>
      <c r="M79" s="41"/>
    </row>
    <row r="80" ht="15.75" customHeight="1">
      <c r="A80" s="28">
        <f t="shared" ref="A80:A84" si="44">IF(G79="","",IF(MONTH(G79+1)&lt;&gt;MONTH(G79),"",G79+1))</f>
        <v>44780</v>
      </c>
      <c r="B80" s="28">
        <f t="shared" ref="B80:G80" si="43">IF(A80="","",IF(MONTH(A80+1)&lt;&gt;MONTH(A80),"",A80+1))</f>
        <v>44781</v>
      </c>
      <c r="C80" s="28">
        <f t="shared" si="43"/>
        <v>44782</v>
      </c>
      <c r="D80" s="28">
        <f t="shared" si="43"/>
        <v>44783</v>
      </c>
      <c r="E80" s="28">
        <f t="shared" si="43"/>
        <v>44784</v>
      </c>
      <c r="F80" s="28">
        <f t="shared" si="43"/>
        <v>44785</v>
      </c>
      <c r="G80" s="28">
        <f t="shared" si="43"/>
        <v>44786</v>
      </c>
      <c r="H80" s="6"/>
      <c r="I80" s="30"/>
      <c r="J80" s="6"/>
      <c r="K80" s="13"/>
      <c r="L80" s="6"/>
      <c r="M80" s="41"/>
    </row>
    <row r="81" ht="15.75" customHeight="1">
      <c r="A81" s="28">
        <f t="shared" si="44"/>
        <v>44787</v>
      </c>
      <c r="B81" s="28">
        <f t="shared" ref="B81:G81" si="45">IF(A81="","",IF(MONTH(A81+1)&lt;&gt;MONTH(A81),"",A81+1))</f>
        <v>44788</v>
      </c>
      <c r="C81" s="28">
        <f t="shared" si="45"/>
        <v>44789</v>
      </c>
      <c r="D81" s="28">
        <f t="shared" si="45"/>
        <v>44790</v>
      </c>
      <c r="E81" s="28">
        <f t="shared" si="45"/>
        <v>44791</v>
      </c>
      <c r="F81" s="28">
        <f t="shared" si="45"/>
        <v>44792</v>
      </c>
      <c r="G81" s="28">
        <f t="shared" si="45"/>
        <v>44793</v>
      </c>
      <c r="H81" s="6"/>
      <c r="I81" s="30"/>
      <c r="J81" s="6"/>
      <c r="K81" s="13"/>
      <c r="L81" s="6"/>
      <c r="M81" s="41"/>
    </row>
    <row r="82" ht="15.75" customHeight="1">
      <c r="A82" s="28">
        <f t="shared" si="44"/>
        <v>44794</v>
      </c>
      <c r="B82" s="28">
        <f t="shared" ref="B82:G82" si="46">IF(A82="","",IF(MONTH(A82+1)&lt;&gt;MONTH(A82),"",A82+1))</f>
        <v>44795</v>
      </c>
      <c r="C82" s="28">
        <f t="shared" si="46"/>
        <v>44796</v>
      </c>
      <c r="D82" s="28">
        <f t="shared" si="46"/>
        <v>44797</v>
      </c>
      <c r="E82" s="28">
        <f t="shared" si="46"/>
        <v>44798</v>
      </c>
      <c r="F82" s="28">
        <f t="shared" si="46"/>
        <v>44799</v>
      </c>
      <c r="G82" s="28">
        <f t="shared" si="46"/>
        <v>44800</v>
      </c>
      <c r="H82" s="6"/>
      <c r="I82" s="30"/>
      <c r="J82" s="6"/>
      <c r="K82" s="13"/>
      <c r="L82" s="6"/>
      <c r="M82" s="41"/>
    </row>
    <row r="83" ht="15.75" customHeight="1">
      <c r="A83" s="28">
        <f t="shared" si="44"/>
        <v>44801</v>
      </c>
      <c r="B83" s="28">
        <f t="shared" ref="B83:G83" si="47">IF(A83="","",IF(MONTH(A83+1)&lt;&gt;MONTH(A83),"",A83+1))</f>
        <v>44802</v>
      </c>
      <c r="C83" s="28">
        <f t="shared" si="47"/>
        <v>44803</v>
      </c>
      <c r="D83" s="28">
        <f t="shared" si="47"/>
        <v>44804</v>
      </c>
      <c r="E83" s="28" t="str">
        <f t="shared" si="47"/>
        <v/>
      </c>
      <c r="F83" s="28" t="str">
        <f t="shared" si="47"/>
        <v/>
      </c>
      <c r="G83" s="28" t="str">
        <f t="shared" si="47"/>
        <v/>
      </c>
      <c r="H83" s="6"/>
      <c r="I83" s="30"/>
      <c r="J83" s="6"/>
      <c r="K83" s="13"/>
      <c r="L83" s="6"/>
      <c r="M83" s="41"/>
    </row>
    <row r="84" ht="15.75" customHeight="1">
      <c r="A84" s="28" t="str">
        <f t="shared" si="44"/>
        <v/>
      </c>
      <c r="B84" s="28" t="str">
        <f t="shared" ref="B84:G84" si="48">IF(A84="","",IF(MONTH(A84+1)&lt;&gt;MONTH(A84),"",A84+1))</f>
        <v/>
      </c>
      <c r="C84" s="28" t="str">
        <f t="shared" si="48"/>
        <v/>
      </c>
      <c r="D84" s="28" t="str">
        <f t="shared" si="48"/>
        <v/>
      </c>
      <c r="E84" s="28" t="str">
        <f t="shared" si="48"/>
        <v/>
      </c>
      <c r="F84" s="28" t="str">
        <f t="shared" si="48"/>
        <v/>
      </c>
      <c r="G84" s="28" t="str">
        <f t="shared" si="48"/>
        <v/>
      </c>
      <c r="H84" s="6"/>
      <c r="I84" s="30"/>
      <c r="J84" s="6"/>
      <c r="K84" s="13"/>
      <c r="L84" s="6"/>
      <c r="M84" s="41"/>
    </row>
    <row r="85" ht="15.75" customHeight="1">
      <c r="A85" s="6"/>
      <c r="B85" s="6"/>
      <c r="C85" s="6"/>
      <c r="D85" s="6"/>
      <c r="E85" s="6"/>
      <c r="F85" s="6"/>
      <c r="G85" s="6"/>
      <c r="H85" s="6"/>
      <c r="I85" s="30"/>
      <c r="J85" s="6"/>
      <c r="K85" s="13"/>
      <c r="L85" s="6"/>
      <c r="M85" s="41"/>
    </row>
    <row r="86" ht="15.75" customHeight="1">
      <c r="A86" s="6"/>
      <c r="B86" s="6"/>
      <c r="C86" s="6"/>
      <c r="D86" s="6"/>
      <c r="E86" s="6"/>
      <c r="F86" s="6"/>
      <c r="G86" s="6"/>
      <c r="H86" s="6"/>
      <c r="I86" s="30"/>
      <c r="J86" s="6"/>
      <c r="K86" s="13"/>
      <c r="L86" s="6"/>
      <c r="M86" s="38" t="s">
        <v>22</v>
      </c>
    </row>
    <row r="87" ht="15.75" customHeight="1">
      <c r="A87" s="53">
        <f>DATE($A$1,9,1)</f>
        <v>44805</v>
      </c>
      <c r="B87" s="18"/>
      <c r="C87" s="18"/>
      <c r="D87" s="18"/>
      <c r="E87" s="18"/>
      <c r="F87" s="18"/>
      <c r="G87" s="18"/>
      <c r="H87" s="6"/>
      <c r="I87" s="19" t="str">
        <f>TEXT(A87,"mmmm")</f>
        <v>September</v>
      </c>
      <c r="J87" s="20"/>
      <c r="K87" s="21"/>
      <c r="L87" s="6"/>
      <c r="M87" s="41"/>
    </row>
    <row r="88" ht="15.75" customHeight="1">
      <c r="A88" s="23" t="str">
        <f>CHOOSE(1+MOD($M$19+1-2,7),"Su","M","Tu","W","Th","F","Sa")</f>
        <v>Su</v>
      </c>
      <c r="B88" s="24" t="str">
        <f>CHOOSE(1+MOD($M$19+2-2,7),"Su","M","Tu","W","Th","F","Sa")</f>
        <v>M</v>
      </c>
      <c r="C88" s="24" t="str">
        <f>CHOOSE(1+MOD($M$19+3-2,7),"Su","M","Tu","W","Th","F","Sa")</f>
        <v>Tu</v>
      </c>
      <c r="D88" s="24" t="str">
        <f>CHOOSE(1+MOD($M$19+4-2,7),"Su","M","Tu","W","Th","F","Sa")</f>
        <v>W</v>
      </c>
      <c r="E88" s="24" t="str">
        <f>CHOOSE(1+MOD($M$19+5-2,7),"Su","M","Tu","W","Th","F","Sa")</f>
        <v>Th</v>
      </c>
      <c r="F88" s="24" t="str">
        <f>CHOOSE(1+MOD($M$19+6-2,7),"Su","M","Tu","W","Th","F","Sa")</f>
        <v>F</v>
      </c>
      <c r="G88" s="25" t="str">
        <f>CHOOSE(1+MOD($M$19+7-2,7),"Su","M","Tu","W","Th","F","Sa")</f>
        <v>Sa</v>
      </c>
      <c r="H88" s="13"/>
      <c r="I88" s="30">
        <f>(DATE(YEAR($A$87),9,1)+(1-1)*7)+IF(2&lt;WEEKDAY(DATE(YEAR($A$87),9,1)),2+7-WEEKDAY(DATE(YEAR($A$87),9,1)),2-WEEKDAY(DATE(YEAR($A$87),9,1)))</f>
        <v>44809</v>
      </c>
      <c r="J88" s="6" t="s">
        <v>6</v>
      </c>
      <c r="K88" s="13" t="s">
        <v>8</v>
      </c>
      <c r="L88" s="13"/>
      <c r="M88" s="54"/>
    </row>
    <row r="89" ht="15.75" customHeight="1">
      <c r="A89" s="28" t="str">
        <f>IF(WEEKDAY(A87,1)=$M$19,A87,"")</f>
        <v/>
      </c>
      <c r="B89" s="28" t="str">
        <f>IF(A89="",IF(WEEKDAY(A87,1)=MOD($M$19,7)+1,A87,""),A89+1)</f>
        <v/>
      </c>
      <c r="C89" s="28" t="str">
        <f>IF(B89="",IF(WEEKDAY(A87,1)=MOD($M$19+1,7)+1,A87,""),B89+1)</f>
        <v/>
      </c>
      <c r="D89" s="28" t="str">
        <f>IF(C89="",IF(WEEKDAY(A87,1)=MOD($M$19+2,7)+1,A87,""),C89+1)</f>
        <v/>
      </c>
      <c r="E89" s="28">
        <f>IF(D89="",IF(WEEKDAY(A87,1)=MOD($M$19+3,7)+1,A87,""),D89+1)</f>
        <v>44805</v>
      </c>
      <c r="F89" s="28">
        <f>IF(E89="",IF(WEEKDAY(A87,1)=MOD($M$19+4,7)+1,A87,""),E89+1)</f>
        <v>44806</v>
      </c>
      <c r="G89" s="28">
        <f>IF(F89="",IF(WEEKDAY(A87,1)=MOD($M$19+5,7)+1,A87,""),F89+1)</f>
        <v>44807</v>
      </c>
      <c r="H89" s="6"/>
      <c r="I89" s="30"/>
      <c r="J89" s="6"/>
      <c r="K89" s="13"/>
      <c r="L89" s="6"/>
      <c r="M89" s="41"/>
    </row>
    <row r="90" ht="15.75" customHeight="1">
      <c r="A90" s="28">
        <f t="shared" ref="A90:A94" si="50">IF(G89="","",IF(MONTH(G89+1)&lt;&gt;MONTH(G89),"",G89+1))</f>
        <v>44808</v>
      </c>
      <c r="B90" s="28">
        <f t="shared" ref="B90:G90" si="49">IF(A90="","",IF(MONTH(A90+1)&lt;&gt;MONTH(A90),"",A90+1))</f>
        <v>44809</v>
      </c>
      <c r="C90" s="28">
        <f t="shared" si="49"/>
        <v>44810</v>
      </c>
      <c r="D90" s="28">
        <f t="shared" si="49"/>
        <v>44811</v>
      </c>
      <c r="E90" s="28">
        <f t="shared" si="49"/>
        <v>44812</v>
      </c>
      <c r="F90" s="28">
        <f t="shared" si="49"/>
        <v>44813</v>
      </c>
      <c r="G90" s="28">
        <f t="shared" si="49"/>
        <v>44814</v>
      </c>
      <c r="H90" s="6"/>
      <c r="I90" s="30"/>
      <c r="J90" s="6"/>
      <c r="K90" s="13"/>
      <c r="L90" s="6"/>
      <c r="M90" s="41"/>
    </row>
    <row r="91" ht="15.75" customHeight="1">
      <c r="A91" s="28">
        <f t="shared" si="50"/>
        <v>44815</v>
      </c>
      <c r="B91" s="28">
        <f t="shared" ref="B91:G91" si="51">IF(A91="","",IF(MONTH(A91+1)&lt;&gt;MONTH(A91),"",A91+1))</f>
        <v>44816</v>
      </c>
      <c r="C91" s="28">
        <f t="shared" si="51"/>
        <v>44817</v>
      </c>
      <c r="D91" s="28">
        <f t="shared" si="51"/>
        <v>44818</v>
      </c>
      <c r="E91" s="28">
        <f t="shared" si="51"/>
        <v>44819</v>
      </c>
      <c r="F91" s="28">
        <f t="shared" si="51"/>
        <v>44820</v>
      </c>
      <c r="G91" s="28">
        <f t="shared" si="51"/>
        <v>44821</v>
      </c>
      <c r="H91" s="6"/>
      <c r="I91" s="30"/>
      <c r="J91" s="6"/>
      <c r="K91" s="13"/>
      <c r="L91" s="6"/>
      <c r="M91" s="41"/>
    </row>
    <row r="92" ht="15.75" customHeight="1">
      <c r="A92" s="28">
        <f t="shared" si="50"/>
        <v>44822</v>
      </c>
      <c r="B92" s="28">
        <f t="shared" ref="B92:G92" si="52">IF(A92="","",IF(MONTH(A92+1)&lt;&gt;MONTH(A92),"",A92+1))</f>
        <v>44823</v>
      </c>
      <c r="C92" s="28">
        <f t="shared" si="52"/>
        <v>44824</v>
      </c>
      <c r="D92" s="28">
        <f t="shared" si="52"/>
        <v>44825</v>
      </c>
      <c r="E92" s="28">
        <f t="shared" si="52"/>
        <v>44826</v>
      </c>
      <c r="F92" s="28">
        <f t="shared" si="52"/>
        <v>44827</v>
      </c>
      <c r="G92" s="28">
        <f t="shared" si="52"/>
        <v>44828</v>
      </c>
      <c r="H92" s="6"/>
      <c r="I92" s="30"/>
      <c r="J92" s="6"/>
      <c r="K92" s="13"/>
      <c r="L92" s="6"/>
      <c r="M92" s="41"/>
    </row>
    <row r="93" ht="15.75" customHeight="1">
      <c r="A93" s="28">
        <f t="shared" si="50"/>
        <v>44829</v>
      </c>
      <c r="B93" s="28">
        <f t="shared" ref="B93:G93" si="53">IF(A93="","",IF(MONTH(A93+1)&lt;&gt;MONTH(A93),"",A93+1))</f>
        <v>44830</v>
      </c>
      <c r="C93" s="28">
        <f t="shared" si="53"/>
        <v>44831</v>
      </c>
      <c r="D93" s="28">
        <f t="shared" si="53"/>
        <v>44832</v>
      </c>
      <c r="E93" s="28">
        <f t="shared" si="53"/>
        <v>44833</v>
      </c>
      <c r="F93" s="28">
        <f t="shared" si="53"/>
        <v>44834</v>
      </c>
      <c r="G93" s="28" t="str">
        <f t="shared" si="53"/>
        <v/>
      </c>
      <c r="H93" s="6"/>
      <c r="I93" s="30"/>
      <c r="J93" s="6"/>
      <c r="K93" s="13"/>
      <c r="L93" s="6"/>
      <c r="M93" s="41"/>
    </row>
    <row r="94" ht="15.75" customHeight="1">
      <c r="A94" s="28" t="str">
        <f t="shared" si="50"/>
        <v/>
      </c>
      <c r="B94" s="28" t="str">
        <f t="shared" ref="B94:G94" si="54">IF(A94="","",IF(MONTH(A94+1)&lt;&gt;MONTH(A94),"",A94+1))</f>
        <v/>
      </c>
      <c r="C94" s="28" t="str">
        <f t="shared" si="54"/>
        <v/>
      </c>
      <c r="D94" s="28" t="str">
        <f t="shared" si="54"/>
        <v/>
      </c>
      <c r="E94" s="28" t="str">
        <f t="shared" si="54"/>
        <v/>
      </c>
      <c r="F94" s="28" t="str">
        <f t="shared" si="54"/>
        <v/>
      </c>
      <c r="G94" s="28" t="str">
        <f t="shared" si="54"/>
        <v/>
      </c>
      <c r="H94" s="6"/>
      <c r="I94" s="30"/>
      <c r="J94" s="6"/>
      <c r="K94" s="13"/>
      <c r="L94" s="6"/>
      <c r="M94" s="41"/>
    </row>
    <row r="95" ht="15.75" customHeight="1">
      <c r="A95" s="6"/>
      <c r="B95" s="6"/>
      <c r="C95" s="6"/>
      <c r="D95" s="6"/>
      <c r="E95" s="6"/>
      <c r="F95" s="6"/>
      <c r="G95" s="6"/>
      <c r="H95" s="6"/>
      <c r="I95" s="30"/>
      <c r="J95" s="6"/>
      <c r="K95" s="13"/>
      <c r="L95" s="6"/>
      <c r="M95" s="41"/>
    </row>
    <row r="96" ht="15.75" customHeight="1">
      <c r="A96" s="6"/>
      <c r="B96" s="6"/>
      <c r="C96" s="6"/>
      <c r="D96" s="6"/>
      <c r="E96" s="6"/>
      <c r="F96" s="6"/>
      <c r="G96" s="6"/>
      <c r="H96" s="6"/>
      <c r="I96" s="30"/>
      <c r="J96" s="6"/>
      <c r="K96" s="13"/>
      <c r="L96" s="6"/>
      <c r="M96" s="38" t="s">
        <v>22</v>
      </c>
    </row>
    <row r="97" ht="15.75" customHeight="1">
      <c r="A97" s="53">
        <f>DATE($A$1,10,1)</f>
        <v>44835</v>
      </c>
      <c r="B97" s="18"/>
      <c r="C97" s="18"/>
      <c r="D97" s="18"/>
      <c r="E97" s="18"/>
      <c r="F97" s="18"/>
      <c r="G97" s="18"/>
      <c r="H97" s="6"/>
      <c r="I97" s="19" t="str">
        <f>TEXT(A97,"mmmm")</f>
        <v>October</v>
      </c>
      <c r="J97" s="20"/>
      <c r="K97" s="21"/>
      <c r="L97" s="6"/>
      <c r="M97" s="41"/>
    </row>
    <row r="98" ht="15.75" customHeight="1">
      <c r="A98" s="23" t="str">
        <f>CHOOSE(1+MOD($M$19+1-2,7),"Su","M","Tu","W","Th","F","Sa")</f>
        <v>Su</v>
      </c>
      <c r="B98" s="24" t="str">
        <f>CHOOSE(1+MOD($M$19+2-2,7),"Su","M","Tu","W","Th","F","Sa")</f>
        <v>M</v>
      </c>
      <c r="C98" s="24" t="str">
        <f>CHOOSE(1+MOD($M$19+3-2,7),"Su","M","Tu","W","Th","F","Sa")</f>
        <v>Tu</v>
      </c>
      <c r="D98" s="24" t="str">
        <f>CHOOSE(1+MOD($M$19+4-2,7),"Su","M","Tu","W","Th","F","Sa")</f>
        <v>W</v>
      </c>
      <c r="E98" s="24" t="str">
        <f>CHOOSE(1+MOD($M$19+5-2,7),"Su","M","Tu","W","Th","F","Sa")</f>
        <v>Th</v>
      </c>
      <c r="F98" s="24" t="str">
        <f>CHOOSE(1+MOD($M$19+6-2,7),"Su","M","Tu","W","Th","F","Sa")</f>
        <v>F</v>
      </c>
      <c r="G98" s="25" t="str">
        <f>CHOOSE(1+MOD($M$19+7-2,7),"Su","M","Tu","W","Th","F","Sa")</f>
        <v>Sa</v>
      </c>
      <c r="H98" s="6"/>
      <c r="I98" s="30">
        <f>(DATE(YEAR($A$97),10,1)+(2-1)*7)+IF(2&lt;WEEKDAY(DATE(YEAR($A$97),10,1)),2+7-WEEKDAY(DATE(YEAR($A$97),10,1)),2-WEEKDAY(DATE(YEAR($A$97),10,1)))</f>
        <v>44844</v>
      </c>
      <c r="J98" s="6" t="s">
        <v>6</v>
      </c>
      <c r="K98" s="13" t="s">
        <v>8</v>
      </c>
      <c r="L98" s="6"/>
      <c r="M98" s="41"/>
    </row>
    <row r="99" ht="15.75" customHeight="1">
      <c r="A99" s="28" t="str">
        <f>IF(WEEKDAY(A97,1)=$M$19,A97,"")</f>
        <v/>
      </c>
      <c r="B99" s="28" t="str">
        <f>IF(A99="",IF(WEEKDAY(A97,1)=MOD($M$19,7)+1,A97,""),A99+1)</f>
        <v/>
      </c>
      <c r="C99" s="28" t="str">
        <f>IF(B99="",IF(WEEKDAY(A97,1)=MOD($M$19+1,7)+1,A97,""),B99+1)</f>
        <v/>
      </c>
      <c r="D99" s="28" t="str">
        <f>IF(C99="",IF(WEEKDAY(A97,1)=MOD($M$19+2,7)+1,A97,""),C99+1)</f>
        <v/>
      </c>
      <c r="E99" s="28" t="str">
        <f>IF(D99="",IF(WEEKDAY(A97,1)=MOD($M$19+3,7)+1,A97,""),D99+1)</f>
        <v/>
      </c>
      <c r="F99" s="28" t="str">
        <f>IF(E99="",IF(WEEKDAY(A97,1)=MOD($M$19+4,7)+1,A97,""),E99+1)</f>
        <v/>
      </c>
      <c r="G99" s="28">
        <f>IF(F99="",IF(WEEKDAY(A97,1)=MOD($M$19+5,7)+1,A97,""),F99+1)</f>
        <v>44835</v>
      </c>
      <c r="H99" s="6"/>
      <c r="I99" s="30"/>
      <c r="J99" s="6"/>
      <c r="K99" s="13"/>
      <c r="L99" s="6"/>
      <c r="M99" s="41"/>
    </row>
    <row r="100" ht="15.75" customHeight="1">
      <c r="A100" s="28">
        <f t="shared" ref="A100:A104" si="56">IF(G99="","",IF(MONTH(G99+1)&lt;&gt;MONTH(G99),"",G99+1))</f>
        <v>44836</v>
      </c>
      <c r="B100" s="28">
        <f t="shared" ref="B100:G100" si="55">IF(A100="","",IF(MONTH(A100+1)&lt;&gt;MONTH(A100),"",A100+1))</f>
        <v>44837</v>
      </c>
      <c r="C100" s="28">
        <f t="shared" si="55"/>
        <v>44838</v>
      </c>
      <c r="D100" s="28">
        <f t="shared" si="55"/>
        <v>44839</v>
      </c>
      <c r="E100" s="28">
        <f t="shared" si="55"/>
        <v>44840</v>
      </c>
      <c r="F100" s="28">
        <f t="shared" si="55"/>
        <v>44841</v>
      </c>
      <c r="G100" s="28">
        <f t="shared" si="55"/>
        <v>44842</v>
      </c>
      <c r="H100" s="6"/>
      <c r="I100" s="30"/>
      <c r="J100" s="6"/>
      <c r="K100" s="13"/>
      <c r="L100" s="6"/>
      <c r="M100" s="41"/>
    </row>
    <row r="101" ht="15.75" customHeight="1">
      <c r="A101" s="28">
        <f t="shared" si="56"/>
        <v>44843</v>
      </c>
      <c r="B101" s="28">
        <f t="shared" ref="B101:G101" si="57">IF(A101="","",IF(MONTH(A101+1)&lt;&gt;MONTH(A101),"",A101+1))</f>
        <v>44844</v>
      </c>
      <c r="C101" s="28">
        <f t="shared" si="57"/>
        <v>44845</v>
      </c>
      <c r="D101" s="28">
        <f t="shared" si="57"/>
        <v>44846</v>
      </c>
      <c r="E101" s="28">
        <f t="shared" si="57"/>
        <v>44847</v>
      </c>
      <c r="F101" s="28">
        <f t="shared" si="57"/>
        <v>44848</v>
      </c>
      <c r="G101" s="28">
        <f t="shared" si="57"/>
        <v>44849</v>
      </c>
      <c r="H101" s="6"/>
      <c r="I101" s="30"/>
      <c r="J101" s="6"/>
      <c r="K101" s="13"/>
      <c r="L101" s="6"/>
      <c r="M101" s="41"/>
    </row>
    <row r="102" ht="15.75" customHeight="1">
      <c r="A102" s="28">
        <f t="shared" si="56"/>
        <v>44850</v>
      </c>
      <c r="B102" s="28">
        <f t="shared" ref="B102:G102" si="58">IF(A102="","",IF(MONTH(A102+1)&lt;&gt;MONTH(A102),"",A102+1))</f>
        <v>44851</v>
      </c>
      <c r="C102" s="28">
        <f t="shared" si="58"/>
        <v>44852</v>
      </c>
      <c r="D102" s="28">
        <f t="shared" si="58"/>
        <v>44853</v>
      </c>
      <c r="E102" s="28">
        <f t="shared" si="58"/>
        <v>44854</v>
      </c>
      <c r="F102" s="28">
        <f t="shared" si="58"/>
        <v>44855</v>
      </c>
      <c r="G102" s="28">
        <f t="shared" si="58"/>
        <v>44856</v>
      </c>
      <c r="H102" s="6"/>
      <c r="I102" s="30"/>
      <c r="J102" s="6"/>
      <c r="K102" s="13"/>
      <c r="L102" s="6"/>
      <c r="M102" s="41"/>
    </row>
    <row r="103" ht="15.75" customHeight="1">
      <c r="A103" s="28">
        <f t="shared" si="56"/>
        <v>44857</v>
      </c>
      <c r="B103" s="28">
        <f t="shared" ref="B103:G103" si="59">IF(A103="","",IF(MONTH(A103+1)&lt;&gt;MONTH(A103),"",A103+1))</f>
        <v>44858</v>
      </c>
      <c r="C103" s="28">
        <f t="shared" si="59"/>
        <v>44859</v>
      </c>
      <c r="D103" s="28">
        <f t="shared" si="59"/>
        <v>44860</v>
      </c>
      <c r="E103" s="28">
        <f t="shared" si="59"/>
        <v>44861</v>
      </c>
      <c r="F103" s="28">
        <f t="shared" si="59"/>
        <v>44862</v>
      </c>
      <c r="G103" s="28">
        <f t="shared" si="59"/>
        <v>44863</v>
      </c>
      <c r="H103" s="6"/>
      <c r="I103" s="30"/>
      <c r="J103" s="6"/>
      <c r="K103" s="13"/>
      <c r="L103" s="6"/>
      <c r="M103" s="41"/>
    </row>
    <row r="104" ht="15.75" customHeight="1">
      <c r="A104" s="28">
        <f t="shared" si="56"/>
        <v>44864</v>
      </c>
      <c r="B104" s="28">
        <f t="shared" ref="B104:G104" si="60">IF(A104="","",IF(MONTH(A104+1)&lt;&gt;MONTH(A104),"",A104+1))</f>
        <v>44865</v>
      </c>
      <c r="C104" s="28" t="str">
        <f t="shared" si="60"/>
        <v/>
      </c>
      <c r="D104" s="28" t="str">
        <f t="shared" si="60"/>
        <v/>
      </c>
      <c r="E104" s="28" t="str">
        <f t="shared" si="60"/>
        <v/>
      </c>
      <c r="F104" s="28" t="str">
        <f t="shared" si="60"/>
        <v/>
      </c>
      <c r="G104" s="28" t="str">
        <f t="shared" si="60"/>
        <v/>
      </c>
      <c r="H104" s="6"/>
      <c r="I104" s="30"/>
      <c r="J104" s="6"/>
      <c r="K104" s="13"/>
      <c r="L104" s="6"/>
      <c r="M104" s="41"/>
    </row>
    <row r="105" ht="15.75" customHeight="1">
      <c r="A105" s="6"/>
      <c r="B105" s="6"/>
      <c r="C105" s="6"/>
      <c r="D105" s="6"/>
      <c r="E105" s="6"/>
      <c r="F105" s="6"/>
      <c r="G105" s="6"/>
      <c r="H105" s="6"/>
      <c r="I105" s="30"/>
      <c r="J105" s="6"/>
      <c r="K105" s="13"/>
      <c r="L105" s="6"/>
      <c r="M105" s="41"/>
    </row>
    <row r="106" ht="15.75" customHeight="1">
      <c r="A106" s="6"/>
      <c r="B106" s="6"/>
      <c r="C106" s="6"/>
      <c r="D106" s="6"/>
      <c r="E106" s="6"/>
      <c r="F106" s="6"/>
      <c r="G106" s="6"/>
      <c r="H106" s="6"/>
      <c r="I106" s="30"/>
      <c r="J106" s="6"/>
      <c r="K106" s="13"/>
      <c r="L106" s="6"/>
      <c r="M106" s="38" t="s">
        <v>22</v>
      </c>
    </row>
    <row r="107" ht="15.75" customHeight="1">
      <c r="A107" s="53">
        <f>DATE($A$1,11,1)</f>
        <v>44866</v>
      </c>
      <c r="B107" s="18"/>
      <c r="C107" s="18"/>
      <c r="D107" s="18"/>
      <c r="E107" s="18"/>
      <c r="F107" s="18"/>
      <c r="G107" s="18"/>
      <c r="H107" s="6"/>
      <c r="I107" s="19" t="str">
        <f>TEXT(A107,"mmmm")</f>
        <v>November</v>
      </c>
      <c r="J107" s="20"/>
      <c r="K107" s="21"/>
      <c r="L107" s="6"/>
      <c r="M107" s="41"/>
    </row>
    <row r="108" ht="15.75" customHeight="1">
      <c r="A108" s="23" t="str">
        <f>CHOOSE(1+MOD($M$19+1-2,7),"Su","M","Tu","W","Th","F","Sa")</f>
        <v>Su</v>
      </c>
      <c r="B108" s="24" t="str">
        <f>CHOOSE(1+MOD($M$19+2-2,7),"Su","M","Tu","W","Th","F","Sa")</f>
        <v>M</v>
      </c>
      <c r="C108" s="24" t="str">
        <f>CHOOSE(1+MOD($M$19+3-2,7),"Su","M","Tu","W","Th","F","Sa")</f>
        <v>Tu</v>
      </c>
      <c r="D108" s="24" t="str">
        <f>CHOOSE(1+MOD($M$19+4-2,7),"Su","M","Tu","W","Th","F","Sa")</f>
        <v>W</v>
      </c>
      <c r="E108" s="24" t="str">
        <f>CHOOSE(1+MOD($M$19+5-2,7),"Su","M","Tu","W","Th","F","Sa")</f>
        <v>Th</v>
      </c>
      <c r="F108" s="24" t="str">
        <f>CHOOSE(1+MOD($M$19+6-2,7),"Su","M","Tu","W","Th","F","Sa")</f>
        <v>F</v>
      </c>
      <c r="G108" s="25" t="str">
        <f>CHOOSE(1+MOD($M$19+7-2,7),"Su","M","Tu","W","Th","F","Sa")</f>
        <v>Sa</v>
      </c>
      <c r="H108" s="6"/>
      <c r="I108" s="30">
        <v>44880.0</v>
      </c>
      <c r="J108" s="6" t="s">
        <v>6</v>
      </c>
      <c r="K108" s="13" t="s">
        <v>7</v>
      </c>
      <c r="L108" s="6"/>
      <c r="M108" s="41"/>
    </row>
    <row r="109" ht="15.75" customHeight="1">
      <c r="A109" s="28" t="str">
        <f>IF(WEEKDAY(A107,1)=$M$19,A107,"")</f>
        <v/>
      </c>
      <c r="B109" s="28" t="str">
        <f>IF(A109="",IF(WEEKDAY(A107,1)=MOD($M$19,7)+1,A107,""),A109+1)</f>
        <v/>
      </c>
      <c r="C109" s="28">
        <f>IF(B109="",IF(WEEKDAY(A107,1)=MOD($M$19+1,7)+1,A107,""),B109+1)</f>
        <v>44866</v>
      </c>
      <c r="D109" s="28">
        <f>IF(C109="",IF(WEEKDAY(A107,1)=MOD($M$19+2,7)+1,A107,""),C109+1)</f>
        <v>44867</v>
      </c>
      <c r="E109" s="28">
        <f>IF(D109="",IF(WEEKDAY(A107,1)=MOD($M$19+3,7)+1,A107,""),D109+1)</f>
        <v>44868</v>
      </c>
      <c r="F109" s="28">
        <f>IF(E109="",IF(WEEKDAY(A107,1)=MOD($M$19+4,7)+1,A107,""),E109+1)</f>
        <v>44869</v>
      </c>
      <c r="G109" s="28">
        <f>IF(F109="",IF(WEEKDAY(A107,1)=MOD($M$19+5,7)+1,A107,""),F109+1)</f>
        <v>44870</v>
      </c>
      <c r="H109" s="6"/>
      <c r="I109" s="30">
        <f>(DATE(YEAR($A$107),11,1)+(4-1)*7)+IF(5&lt;WEEKDAY(DATE(YEAR($A$107),11,1)),5+7-WEEKDAY(DATE(YEAR($A$107),11,1)),5-WEEKDAY(DATE(YEAR($A$107),11,1)))</f>
        <v>44889</v>
      </c>
      <c r="J109" s="6" t="s">
        <v>49</v>
      </c>
      <c r="K109" s="13" t="s">
        <v>8</v>
      </c>
      <c r="L109" s="6"/>
      <c r="M109" s="41"/>
    </row>
    <row r="110" ht="15.75" customHeight="1">
      <c r="A110" s="28">
        <f t="shared" ref="A110:A114" si="62">IF(G109="","",IF(MONTH(G109+1)&lt;&gt;MONTH(G109),"",G109+1))</f>
        <v>44871</v>
      </c>
      <c r="B110" s="28">
        <f t="shared" ref="B110:G110" si="61">IF(A110="","",IF(MONTH(A110+1)&lt;&gt;MONTH(A110),"",A110+1))</f>
        <v>44872</v>
      </c>
      <c r="C110" s="28">
        <f t="shared" si="61"/>
        <v>44873</v>
      </c>
      <c r="D110" s="28">
        <f t="shared" si="61"/>
        <v>44874</v>
      </c>
      <c r="E110" s="28">
        <f t="shared" si="61"/>
        <v>44875</v>
      </c>
      <c r="F110" s="28">
        <f t="shared" si="61"/>
        <v>44876</v>
      </c>
      <c r="G110" s="28">
        <f t="shared" si="61"/>
        <v>44877</v>
      </c>
      <c r="H110" s="6"/>
      <c r="I110" s="30"/>
      <c r="J110" s="6"/>
      <c r="K110" s="13"/>
      <c r="L110" s="6"/>
      <c r="M110" s="41"/>
    </row>
    <row r="111" ht="15.75" customHeight="1">
      <c r="A111" s="28">
        <f t="shared" si="62"/>
        <v>44878</v>
      </c>
      <c r="B111" s="28">
        <f t="shared" ref="B111:G111" si="63">IF(A111="","",IF(MONTH(A111+1)&lt;&gt;MONTH(A111),"",A111+1))</f>
        <v>44879</v>
      </c>
      <c r="C111" s="28">
        <f t="shared" si="63"/>
        <v>44880</v>
      </c>
      <c r="D111" s="28">
        <f t="shared" si="63"/>
        <v>44881</v>
      </c>
      <c r="E111" s="28">
        <f t="shared" si="63"/>
        <v>44882</v>
      </c>
      <c r="F111" s="28">
        <f t="shared" si="63"/>
        <v>44883</v>
      </c>
      <c r="G111" s="28">
        <f t="shared" si="63"/>
        <v>44884</v>
      </c>
      <c r="H111" s="6"/>
      <c r="I111" s="30"/>
      <c r="J111" s="6"/>
      <c r="K111" s="13"/>
      <c r="L111" s="6"/>
      <c r="M111" s="41"/>
    </row>
    <row r="112" ht="15.75" customHeight="1">
      <c r="A112" s="28">
        <f t="shared" si="62"/>
        <v>44885</v>
      </c>
      <c r="B112" s="28">
        <f t="shared" ref="B112:G112" si="64">IF(A112="","",IF(MONTH(A112+1)&lt;&gt;MONTH(A112),"",A112+1))</f>
        <v>44886</v>
      </c>
      <c r="C112" s="28">
        <f t="shared" si="64"/>
        <v>44887</v>
      </c>
      <c r="D112" s="28">
        <f t="shared" si="64"/>
        <v>44888</v>
      </c>
      <c r="E112" s="28">
        <f t="shared" si="64"/>
        <v>44889</v>
      </c>
      <c r="F112" s="28">
        <f t="shared" si="64"/>
        <v>44890</v>
      </c>
      <c r="G112" s="28">
        <f t="shared" si="64"/>
        <v>44891</v>
      </c>
      <c r="H112" s="6"/>
      <c r="I112" s="30"/>
      <c r="J112" s="6"/>
      <c r="K112" s="13"/>
      <c r="L112" s="6"/>
      <c r="M112" s="41"/>
    </row>
    <row r="113" ht="15.75" customHeight="1">
      <c r="A113" s="28">
        <f t="shared" si="62"/>
        <v>44892</v>
      </c>
      <c r="B113" s="28">
        <f t="shared" ref="B113:G113" si="65">IF(A113="","",IF(MONTH(A113+1)&lt;&gt;MONTH(A113),"",A113+1))</f>
        <v>44893</v>
      </c>
      <c r="C113" s="28">
        <f t="shared" si="65"/>
        <v>44894</v>
      </c>
      <c r="D113" s="28">
        <f t="shared" si="65"/>
        <v>44895</v>
      </c>
      <c r="E113" s="28" t="str">
        <f t="shared" si="65"/>
        <v/>
      </c>
      <c r="F113" s="28" t="str">
        <f t="shared" si="65"/>
        <v/>
      </c>
      <c r="G113" s="28" t="str">
        <f t="shared" si="65"/>
        <v/>
      </c>
      <c r="H113" s="6"/>
      <c r="I113" s="30"/>
      <c r="J113" s="6"/>
      <c r="K113" s="13"/>
      <c r="L113" s="6"/>
      <c r="M113" s="41"/>
    </row>
    <row r="114" ht="15.75" customHeight="1">
      <c r="A114" s="28" t="str">
        <f t="shared" si="62"/>
        <v/>
      </c>
      <c r="B114" s="28" t="str">
        <f t="shared" ref="B114:G114" si="66">IF(A114="","",IF(MONTH(A114+1)&lt;&gt;MONTH(A114),"",A114+1))</f>
        <v/>
      </c>
      <c r="C114" s="28" t="str">
        <f t="shared" si="66"/>
        <v/>
      </c>
      <c r="D114" s="28" t="str">
        <f t="shared" si="66"/>
        <v/>
      </c>
      <c r="E114" s="28" t="str">
        <f t="shared" si="66"/>
        <v/>
      </c>
      <c r="F114" s="28" t="str">
        <f t="shared" si="66"/>
        <v/>
      </c>
      <c r="G114" s="28" t="str">
        <f t="shared" si="66"/>
        <v/>
      </c>
      <c r="H114" s="6"/>
      <c r="I114" s="30"/>
      <c r="J114" s="6"/>
      <c r="K114" s="13"/>
      <c r="L114" s="6"/>
      <c r="M114" s="41"/>
    </row>
    <row r="115" ht="15.75" customHeight="1">
      <c r="A115" s="6"/>
      <c r="B115" s="6"/>
      <c r="C115" s="6"/>
      <c r="D115" s="6"/>
      <c r="E115" s="6"/>
      <c r="F115" s="6"/>
      <c r="G115" s="6"/>
      <c r="H115" s="6"/>
      <c r="I115" s="30"/>
      <c r="J115" s="6"/>
      <c r="K115" s="13"/>
      <c r="L115" s="6"/>
      <c r="M115" s="41"/>
    </row>
    <row r="116" ht="15.75" customHeight="1">
      <c r="A116" s="6"/>
      <c r="B116" s="6"/>
      <c r="C116" s="6"/>
      <c r="D116" s="6"/>
      <c r="E116" s="6"/>
      <c r="F116" s="6"/>
      <c r="G116" s="6"/>
      <c r="H116" s="6"/>
      <c r="I116" s="30"/>
      <c r="J116" s="6"/>
      <c r="K116" s="13"/>
      <c r="L116" s="6"/>
      <c r="M116" s="38" t="s">
        <v>22</v>
      </c>
    </row>
    <row r="117" ht="15.75" customHeight="1">
      <c r="A117" s="53">
        <f>DATE($A$1,12,1)</f>
        <v>44896</v>
      </c>
      <c r="B117" s="18"/>
      <c r="C117" s="18"/>
      <c r="D117" s="18"/>
      <c r="E117" s="18"/>
      <c r="F117" s="18"/>
      <c r="G117" s="18"/>
      <c r="H117" s="6"/>
      <c r="I117" s="19" t="str">
        <f>TEXT(A117,"mmmm")</f>
        <v>December</v>
      </c>
      <c r="J117" s="20"/>
      <c r="K117" s="21"/>
      <c r="L117" s="6"/>
      <c r="M117" s="41"/>
    </row>
    <row r="118" ht="15.75" customHeight="1">
      <c r="A118" s="23" t="str">
        <f>CHOOSE(1+MOD($M$19+1-2,7),"Su","M","Tu","W","Th","F","Sa")</f>
        <v>Su</v>
      </c>
      <c r="B118" s="24" t="str">
        <f>CHOOSE(1+MOD($M$19+2-2,7),"Su","M","Tu","W","Th","F","Sa")</f>
        <v>M</v>
      </c>
      <c r="C118" s="24" t="str">
        <f>CHOOSE(1+MOD($M$19+3-2,7),"Su","M","Tu","W","Th","F","Sa")</f>
        <v>Tu</v>
      </c>
      <c r="D118" s="24" t="str">
        <f>CHOOSE(1+MOD($M$19+4-2,7),"Su","M","Tu","W","Th","F","Sa")</f>
        <v>W</v>
      </c>
      <c r="E118" s="24" t="str">
        <f>CHOOSE(1+MOD($M$19+5-2,7),"Su","M","Tu","W","Th","F","Sa")</f>
        <v>Th</v>
      </c>
      <c r="F118" s="24" t="str">
        <f>CHOOSE(1+MOD($M$19+6-2,7),"Su","M","Tu","W","Th","F","Sa")</f>
        <v>F</v>
      </c>
      <c r="G118" s="25" t="str">
        <f>CHOOSE(1+MOD($M$19+7-2,7),"Su","M","Tu","W","Th","F","Sa")</f>
        <v>Sa</v>
      </c>
      <c r="H118" s="6"/>
      <c r="I118" s="30">
        <v>44906.0</v>
      </c>
      <c r="J118" s="6" t="s">
        <v>6</v>
      </c>
      <c r="K118" s="13" t="s">
        <v>7</v>
      </c>
      <c r="L118" s="6"/>
      <c r="M118" s="41"/>
    </row>
    <row r="119" ht="15.75" customHeight="1">
      <c r="A119" s="28" t="str">
        <f>IF(WEEKDAY(A117,1)=$M$19,A117,"")</f>
        <v/>
      </c>
      <c r="B119" s="28" t="str">
        <f>IF(A119="",IF(WEEKDAY(A117,1)=MOD($M$19,7)+1,A117,""),A119+1)</f>
        <v/>
      </c>
      <c r="C119" s="28" t="str">
        <f>IF(B119="",IF(WEEKDAY(A117,1)=MOD($M$19+1,7)+1,A117,""),B119+1)</f>
        <v/>
      </c>
      <c r="D119" s="28" t="str">
        <f>IF(C119="",IF(WEEKDAY(A117,1)=MOD($M$19+2,7)+1,A117,""),C119+1)</f>
        <v/>
      </c>
      <c r="E119" s="28">
        <f>IF(D119="",IF(WEEKDAY(A117,1)=MOD($M$19+3,7)+1,A117,""),D119+1)</f>
        <v>44896</v>
      </c>
      <c r="F119" s="28">
        <f>IF(E119="",IF(WEEKDAY(A117,1)=MOD($M$19+4,7)+1,A117,""),E119+1)</f>
        <v>44897</v>
      </c>
      <c r="G119" s="28">
        <f>IF(F119="",IF(WEEKDAY(A117,1)=MOD($M$19+5,7)+1,A117,""),F119+1)</f>
        <v>44898</v>
      </c>
      <c r="H119" s="6"/>
      <c r="I119" s="30">
        <f>DATE(YEAR($A$117),12,25)</f>
        <v>44920</v>
      </c>
      <c r="J119" s="6" t="s">
        <v>51</v>
      </c>
      <c r="K119" s="13" t="s">
        <v>8</v>
      </c>
      <c r="L119" s="6"/>
      <c r="M119" s="41"/>
    </row>
    <row r="120" ht="15.75" customHeight="1">
      <c r="A120" s="28">
        <f t="shared" ref="A120:A124" si="68">IF(G119="","",IF(MONTH(G119+1)&lt;&gt;MONTH(G119),"",G119+1))</f>
        <v>44899</v>
      </c>
      <c r="B120" s="28">
        <f t="shared" ref="B120:G120" si="67">IF(A120="","",IF(MONTH(A120+1)&lt;&gt;MONTH(A120),"",A120+1))</f>
        <v>44900</v>
      </c>
      <c r="C120" s="28">
        <f t="shared" si="67"/>
        <v>44901</v>
      </c>
      <c r="D120" s="28">
        <f t="shared" si="67"/>
        <v>44902</v>
      </c>
      <c r="E120" s="28">
        <f t="shared" si="67"/>
        <v>44903</v>
      </c>
      <c r="F120" s="28">
        <f t="shared" si="67"/>
        <v>44904</v>
      </c>
      <c r="G120" s="28">
        <f t="shared" si="67"/>
        <v>44905</v>
      </c>
      <c r="H120" s="6"/>
      <c r="I120" s="30">
        <f>DATE(YEAR($A$117),12,31)</f>
        <v>44926</v>
      </c>
      <c r="J120" s="6" t="s">
        <v>52</v>
      </c>
      <c r="K120" s="13" t="s">
        <v>8</v>
      </c>
      <c r="L120" s="6"/>
      <c r="M120" s="41"/>
    </row>
    <row r="121" ht="15.75" customHeight="1">
      <c r="A121" s="28">
        <f t="shared" si="68"/>
        <v>44906</v>
      </c>
      <c r="B121" s="28">
        <f t="shared" ref="B121:G121" si="69">IF(A121="","",IF(MONTH(A121+1)&lt;&gt;MONTH(A121),"",A121+1))</f>
        <v>44907</v>
      </c>
      <c r="C121" s="28">
        <f t="shared" si="69"/>
        <v>44908</v>
      </c>
      <c r="D121" s="28">
        <f t="shared" si="69"/>
        <v>44909</v>
      </c>
      <c r="E121" s="28">
        <f t="shared" si="69"/>
        <v>44910</v>
      </c>
      <c r="F121" s="28">
        <f t="shared" si="69"/>
        <v>44911</v>
      </c>
      <c r="G121" s="28">
        <f t="shared" si="69"/>
        <v>44912</v>
      </c>
      <c r="H121" s="6"/>
      <c r="I121" s="30">
        <v>44923.0</v>
      </c>
      <c r="J121" s="6" t="s">
        <v>67</v>
      </c>
      <c r="K121" s="13" t="s">
        <v>11</v>
      </c>
      <c r="L121" s="6"/>
      <c r="M121" s="41"/>
    </row>
    <row r="122" ht="15.75" customHeight="1">
      <c r="A122" s="28">
        <f t="shared" si="68"/>
        <v>44913</v>
      </c>
      <c r="B122" s="28">
        <f t="shared" ref="B122:G122" si="70">IF(A122="","",IF(MONTH(A122+1)&lt;&gt;MONTH(A122),"",A122+1))</f>
        <v>44914</v>
      </c>
      <c r="C122" s="28">
        <f t="shared" si="70"/>
        <v>44915</v>
      </c>
      <c r="D122" s="28">
        <f t="shared" si="70"/>
        <v>44916</v>
      </c>
      <c r="E122" s="28">
        <f t="shared" si="70"/>
        <v>44917</v>
      </c>
      <c r="F122" s="28">
        <f t="shared" si="70"/>
        <v>44918</v>
      </c>
      <c r="G122" s="28">
        <f t="shared" si="70"/>
        <v>44919</v>
      </c>
      <c r="H122" s="6"/>
      <c r="I122" s="30"/>
      <c r="J122" s="6"/>
      <c r="K122" s="13"/>
      <c r="L122" s="6"/>
      <c r="M122" s="41"/>
    </row>
    <row r="123" ht="15.75" customHeight="1">
      <c r="A123" s="28">
        <f t="shared" si="68"/>
        <v>44920</v>
      </c>
      <c r="B123" s="28">
        <f t="shared" ref="B123:G123" si="71">IF(A123="","",IF(MONTH(A123+1)&lt;&gt;MONTH(A123),"",A123+1))</f>
        <v>44921</v>
      </c>
      <c r="C123" s="28">
        <f t="shared" si="71"/>
        <v>44922</v>
      </c>
      <c r="D123" s="28">
        <f t="shared" si="71"/>
        <v>44923</v>
      </c>
      <c r="E123" s="28">
        <f t="shared" si="71"/>
        <v>44924</v>
      </c>
      <c r="F123" s="28">
        <f t="shared" si="71"/>
        <v>44925</v>
      </c>
      <c r="G123" s="28">
        <f t="shared" si="71"/>
        <v>44926</v>
      </c>
      <c r="H123" s="6"/>
      <c r="I123" s="30"/>
      <c r="J123" s="6"/>
      <c r="K123" s="13"/>
      <c r="L123" s="6"/>
      <c r="M123" s="41"/>
    </row>
    <row r="124" ht="15.75" customHeight="1">
      <c r="A124" s="28" t="str">
        <f t="shared" si="68"/>
        <v/>
      </c>
      <c r="B124" s="28" t="str">
        <f t="shared" ref="B124:G124" si="72">IF(A124="","",IF(MONTH(A124+1)&lt;&gt;MONTH(A124),"",A124+1))</f>
        <v/>
      </c>
      <c r="C124" s="28" t="str">
        <f t="shared" si="72"/>
        <v/>
      </c>
      <c r="D124" s="28" t="str">
        <f t="shared" si="72"/>
        <v/>
      </c>
      <c r="E124" s="28" t="str">
        <f t="shared" si="72"/>
        <v/>
      </c>
      <c r="F124" s="28" t="str">
        <f t="shared" si="72"/>
        <v/>
      </c>
      <c r="G124" s="28" t="str">
        <f t="shared" si="72"/>
        <v/>
      </c>
      <c r="H124" s="6"/>
      <c r="I124" s="30"/>
      <c r="J124" s="6"/>
      <c r="K124" s="13"/>
      <c r="L124" s="6"/>
      <c r="M124" s="41"/>
    </row>
    <row r="125" ht="15.75" customHeight="1">
      <c r="A125" s="6"/>
      <c r="B125" s="6"/>
      <c r="C125" s="6"/>
      <c r="D125" s="6"/>
      <c r="E125" s="6"/>
      <c r="F125" s="6"/>
      <c r="G125" s="6"/>
      <c r="H125" s="6"/>
      <c r="I125" s="30"/>
      <c r="J125" s="6"/>
      <c r="K125" s="13"/>
      <c r="L125" s="6"/>
      <c r="M125" s="41"/>
    </row>
    <row r="126" ht="15.75" customHeight="1">
      <c r="A126" s="6"/>
      <c r="B126" s="6"/>
      <c r="C126" s="6"/>
      <c r="D126" s="6"/>
      <c r="E126" s="6"/>
      <c r="F126" s="6"/>
      <c r="G126" s="6"/>
      <c r="H126" s="6"/>
      <c r="I126" s="30"/>
      <c r="J126" s="6"/>
      <c r="K126" s="13"/>
      <c r="L126" s="6"/>
      <c r="M126" s="38" t="s">
        <v>22</v>
      </c>
    </row>
    <row r="127" ht="15.75" customHeight="1">
      <c r="A127" s="55"/>
      <c r="B127" s="55"/>
      <c r="C127" s="55"/>
      <c r="D127" s="55"/>
      <c r="E127" s="55"/>
      <c r="F127" s="55"/>
      <c r="G127" s="55"/>
      <c r="H127" s="55"/>
      <c r="I127" s="56"/>
      <c r="J127" s="55"/>
      <c r="K127" s="55"/>
      <c r="L127" s="6"/>
      <c r="M127" s="6"/>
    </row>
    <row r="128" ht="12.75" customHeight="1">
      <c r="A128" s="6"/>
      <c r="B128" s="6"/>
      <c r="C128" s="6"/>
      <c r="D128" s="6"/>
      <c r="E128" s="6"/>
      <c r="F128" s="6"/>
      <c r="G128" s="6"/>
      <c r="H128" s="6"/>
      <c r="I128" s="52"/>
      <c r="J128" s="6"/>
      <c r="K128" s="6"/>
      <c r="L128" s="6"/>
      <c r="M128" s="6"/>
    </row>
    <row r="129" ht="12.75" customHeight="1">
      <c r="A129" s="6"/>
      <c r="B129" s="6"/>
      <c r="C129" s="6"/>
      <c r="D129" s="6"/>
      <c r="E129" s="6"/>
      <c r="F129" s="6"/>
      <c r="G129" s="6"/>
      <c r="H129" s="6"/>
      <c r="I129" s="52"/>
      <c r="J129" s="6"/>
      <c r="K129" s="6"/>
      <c r="L129" s="6"/>
      <c r="M129" s="6"/>
    </row>
    <row r="130" ht="12.75" customHeight="1">
      <c r="A130" s="6"/>
      <c r="B130" s="6"/>
      <c r="C130" s="6"/>
      <c r="D130" s="6"/>
      <c r="E130" s="6"/>
      <c r="F130" s="6"/>
      <c r="G130" s="6"/>
      <c r="H130" s="6"/>
      <c r="I130" s="6"/>
      <c r="J130" s="6"/>
      <c r="K130" s="6"/>
      <c r="L130" s="6"/>
      <c r="M130" s="6"/>
    </row>
    <row r="131" ht="12.75" customHeight="1">
      <c r="A131" s="6"/>
      <c r="B131" s="6"/>
      <c r="C131" s="6"/>
      <c r="D131" s="6"/>
      <c r="E131" s="6"/>
      <c r="F131" s="6"/>
      <c r="G131" s="6"/>
      <c r="H131" s="6"/>
      <c r="I131" s="6"/>
      <c r="J131" s="6"/>
      <c r="K131" s="6"/>
      <c r="L131" s="6"/>
      <c r="M131" s="6"/>
    </row>
    <row r="132" ht="12.75" customHeight="1">
      <c r="A132" s="6"/>
      <c r="B132" s="6"/>
      <c r="C132" s="6"/>
      <c r="D132" s="6"/>
      <c r="E132" s="6"/>
      <c r="F132" s="6"/>
      <c r="G132" s="6"/>
      <c r="H132" s="6"/>
      <c r="I132" s="6"/>
      <c r="J132" s="6"/>
      <c r="K132" s="6"/>
      <c r="L132" s="6"/>
      <c r="M132" s="6"/>
    </row>
    <row r="133" ht="12.75" customHeight="1">
      <c r="A133" s="6"/>
      <c r="B133" s="6"/>
      <c r="C133" s="6"/>
      <c r="D133" s="6"/>
      <c r="E133" s="6"/>
      <c r="F133" s="6"/>
      <c r="G133" s="6"/>
      <c r="H133" s="6"/>
      <c r="I133" s="6"/>
      <c r="J133" s="6"/>
      <c r="K133" s="6"/>
      <c r="L133" s="6"/>
      <c r="M133" s="6"/>
    </row>
    <row r="134" ht="12.75" customHeight="1">
      <c r="A134" s="6"/>
      <c r="B134" s="6"/>
      <c r="C134" s="6"/>
      <c r="D134" s="6"/>
      <c r="E134" s="6"/>
      <c r="F134" s="6"/>
      <c r="G134" s="6"/>
      <c r="H134" s="6"/>
      <c r="I134" s="6"/>
      <c r="J134" s="6"/>
      <c r="K134" s="6"/>
      <c r="L134" s="6"/>
      <c r="M134" s="6"/>
    </row>
    <row r="135" ht="12.75" customHeight="1">
      <c r="A135" s="6"/>
      <c r="B135" s="6"/>
      <c r="C135" s="6"/>
      <c r="D135" s="6"/>
      <c r="E135" s="6"/>
      <c r="F135" s="6"/>
      <c r="G135" s="6"/>
      <c r="H135" s="6"/>
      <c r="I135" s="6"/>
      <c r="J135" s="6"/>
      <c r="K135" s="6"/>
      <c r="L135" s="6"/>
      <c r="M135" s="6"/>
    </row>
    <row r="136" ht="12.75" customHeight="1">
      <c r="A136" s="6"/>
      <c r="B136" s="6"/>
      <c r="C136" s="6"/>
      <c r="D136" s="6"/>
      <c r="E136" s="6"/>
      <c r="F136" s="6"/>
      <c r="G136" s="6"/>
      <c r="H136" s="6"/>
      <c r="I136" s="6"/>
      <c r="J136" s="6"/>
      <c r="K136" s="6"/>
      <c r="L136" s="6"/>
      <c r="M136" s="6"/>
    </row>
    <row r="137" ht="12.75" customHeight="1">
      <c r="A137" s="6"/>
      <c r="B137" s="6"/>
      <c r="C137" s="6"/>
      <c r="D137" s="6"/>
      <c r="E137" s="6"/>
      <c r="F137" s="6"/>
      <c r="G137" s="6"/>
      <c r="H137" s="6"/>
      <c r="I137" s="6"/>
      <c r="J137" s="6"/>
      <c r="K137" s="6"/>
      <c r="L137" s="6"/>
      <c r="M137" s="6"/>
    </row>
    <row r="138" ht="12.75" customHeight="1">
      <c r="A138" s="6"/>
      <c r="B138" s="6"/>
      <c r="C138" s="6"/>
      <c r="D138" s="6"/>
      <c r="E138" s="6"/>
      <c r="F138" s="6"/>
      <c r="G138" s="6"/>
      <c r="H138" s="6"/>
      <c r="I138" s="6"/>
      <c r="J138" s="6"/>
      <c r="K138" s="6"/>
      <c r="L138" s="6"/>
      <c r="M138" s="6"/>
    </row>
    <row r="139" ht="12.75" customHeight="1">
      <c r="A139" s="6"/>
      <c r="B139" s="6"/>
      <c r="C139" s="6"/>
      <c r="D139" s="6"/>
      <c r="E139" s="6"/>
      <c r="F139" s="6"/>
      <c r="G139" s="6"/>
      <c r="H139" s="6"/>
      <c r="I139" s="6"/>
      <c r="J139" s="6"/>
      <c r="K139" s="6"/>
      <c r="L139" s="6"/>
      <c r="M139" s="6"/>
    </row>
    <row r="140" ht="12.75" customHeight="1">
      <c r="A140" s="6"/>
      <c r="B140" s="6"/>
      <c r="C140" s="6"/>
      <c r="D140" s="6"/>
      <c r="E140" s="6"/>
      <c r="F140" s="6"/>
      <c r="G140" s="6"/>
      <c r="H140" s="6"/>
      <c r="I140" s="6"/>
      <c r="J140" s="6"/>
      <c r="K140" s="6"/>
      <c r="L140" s="6"/>
      <c r="M140" s="6"/>
    </row>
    <row r="141" ht="12.75" customHeight="1">
      <c r="A141" s="6"/>
      <c r="B141" s="6"/>
      <c r="C141" s="6"/>
      <c r="D141" s="6"/>
      <c r="E141" s="6"/>
      <c r="F141" s="6"/>
      <c r="G141" s="6"/>
      <c r="H141" s="6"/>
      <c r="I141" s="6"/>
      <c r="J141" s="6"/>
      <c r="K141" s="6"/>
      <c r="L141" s="6"/>
      <c r="M141" s="6"/>
    </row>
    <row r="142" ht="12.75" customHeight="1">
      <c r="A142" s="6"/>
      <c r="B142" s="6"/>
      <c r="C142" s="6"/>
      <c r="D142" s="6"/>
      <c r="E142" s="6"/>
      <c r="F142" s="6"/>
      <c r="G142" s="6"/>
      <c r="H142" s="6"/>
      <c r="I142" s="6"/>
      <c r="J142" s="6"/>
      <c r="K142" s="6"/>
      <c r="L142" s="6"/>
      <c r="M142" s="6"/>
    </row>
    <row r="143" ht="12.75" customHeight="1">
      <c r="A143" s="6"/>
      <c r="B143" s="6"/>
      <c r="C143" s="6"/>
      <c r="D143" s="6"/>
      <c r="E143" s="6"/>
      <c r="F143" s="6"/>
      <c r="G143" s="6"/>
      <c r="H143" s="6"/>
      <c r="I143" s="6"/>
      <c r="J143" s="6"/>
      <c r="K143" s="6"/>
      <c r="L143" s="6"/>
      <c r="M143" s="6"/>
    </row>
    <row r="144" ht="12.75" customHeight="1">
      <c r="A144" s="6"/>
      <c r="B144" s="6"/>
      <c r="C144" s="6"/>
      <c r="D144" s="6"/>
      <c r="E144" s="6"/>
      <c r="F144" s="6"/>
      <c r="G144" s="6"/>
      <c r="H144" s="6"/>
      <c r="I144" s="6"/>
      <c r="J144" s="6"/>
      <c r="K144" s="6"/>
      <c r="L144" s="6"/>
      <c r="M144" s="6"/>
    </row>
    <row r="145" ht="12.75" customHeight="1">
      <c r="A145" s="6"/>
      <c r="B145" s="6"/>
      <c r="C145" s="6"/>
      <c r="D145" s="6"/>
      <c r="E145" s="6"/>
      <c r="F145" s="6"/>
      <c r="G145" s="6"/>
      <c r="H145" s="6"/>
      <c r="I145" s="6"/>
      <c r="J145" s="6"/>
      <c r="K145" s="6"/>
      <c r="L145" s="6"/>
      <c r="M145" s="6"/>
    </row>
    <row r="146" ht="12.75" customHeight="1">
      <c r="A146" s="6"/>
      <c r="B146" s="6"/>
      <c r="C146" s="6"/>
      <c r="D146" s="6"/>
      <c r="E146" s="6"/>
      <c r="F146" s="6"/>
      <c r="G146" s="6"/>
      <c r="H146" s="6"/>
      <c r="I146" s="6"/>
      <c r="J146" s="6"/>
      <c r="K146" s="6"/>
      <c r="L146" s="6"/>
      <c r="M146" s="6"/>
    </row>
    <row r="147" ht="12.75" customHeight="1">
      <c r="A147" s="6"/>
      <c r="B147" s="6"/>
      <c r="C147" s="6"/>
      <c r="D147" s="6"/>
      <c r="E147" s="6"/>
      <c r="F147" s="6"/>
      <c r="G147" s="6"/>
      <c r="H147" s="6"/>
      <c r="I147" s="6"/>
      <c r="J147" s="6"/>
      <c r="K147" s="6"/>
      <c r="L147" s="6"/>
      <c r="M147" s="6"/>
    </row>
    <row r="148" ht="12.75" customHeight="1">
      <c r="A148" s="6"/>
      <c r="B148" s="6"/>
      <c r="C148" s="6"/>
      <c r="D148" s="6"/>
      <c r="E148" s="6"/>
      <c r="F148" s="6"/>
      <c r="G148" s="6"/>
      <c r="H148" s="6"/>
      <c r="I148" s="6"/>
      <c r="J148" s="6"/>
      <c r="K148" s="6"/>
      <c r="L148" s="6"/>
      <c r="M148" s="6"/>
    </row>
    <row r="149" ht="12.75" customHeight="1">
      <c r="A149" s="6"/>
      <c r="B149" s="6"/>
      <c r="C149" s="6"/>
      <c r="D149" s="6"/>
      <c r="E149" s="6"/>
      <c r="F149" s="6"/>
      <c r="G149" s="6"/>
      <c r="H149" s="6"/>
      <c r="I149" s="6"/>
      <c r="J149" s="6"/>
      <c r="K149" s="6"/>
      <c r="L149" s="6"/>
      <c r="M149" s="6"/>
    </row>
    <row r="150" ht="12.75" customHeight="1">
      <c r="A150" s="6"/>
      <c r="B150" s="6"/>
      <c r="C150" s="6"/>
      <c r="D150" s="6"/>
      <c r="E150" s="6"/>
      <c r="F150" s="6"/>
      <c r="G150" s="6"/>
      <c r="H150" s="6"/>
      <c r="I150" s="6"/>
      <c r="J150" s="6"/>
      <c r="K150" s="6"/>
      <c r="L150" s="6"/>
      <c r="M150" s="6"/>
    </row>
    <row r="151" ht="12.75" customHeight="1">
      <c r="A151" s="6"/>
      <c r="B151" s="6"/>
      <c r="C151" s="6"/>
      <c r="D151" s="6"/>
      <c r="E151" s="6"/>
      <c r="F151" s="6"/>
      <c r="G151" s="6"/>
      <c r="H151" s="6"/>
      <c r="I151" s="6"/>
      <c r="J151" s="6"/>
      <c r="K151" s="6"/>
      <c r="L151" s="6"/>
      <c r="M151" s="6"/>
    </row>
    <row r="152" ht="12.75" customHeight="1">
      <c r="A152" s="6"/>
      <c r="B152" s="6"/>
      <c r="C152" s="6"/>
      <c r="D152" s="6"/>
      <c r="E152" s="6"/>
      <c r="F152" s="6"/>
      <c r="G152" s="6"/>
      <c r="H152" s="6"/>
      <c r="I152" s="6"/>
      <c r="J152" s="6"/>
      <c r="K152" s="6"/>
      <c r="L152" s="6"/>
      <c r="M152" s="6"/>
    </row>
    <row r="153" ht="12.75" customHeight="1">
      <c r="A153" s="6"/>
      <c r="B153" s="6"/>
      <c r="C153" s="6"/>
      <c r="D153" s="6"/>
      <c r="E153" s="6"/>
      <c r="F153" s="6"/>
      <c r="G153" s="6"/>
      <c r="H153" s="6"/>
      <c r="I153" s="6"/>
      <c r="J153" s="6"/>
      <c r="K153" s="6"/>
      <c r="L153" s="6"/>
      <c r="M153" s="6"/>
    </row>
    <row r="154" ht="12.75" customHeight="1">
      <c r="A154" s="6"/>
      <c r="B154" s="6"/>
      <c r="C154" s="6"/>
      <c r="D154" s="6"/>
      <c r="E154" s="6"/>
      <c r="F154" s="6"/>
      <c r="G154" s="6"/>
      <c r="H154" s="6"/>
      <c r="I154" s="6"/>
      <c r="J154" s="6"/>
      <c r="K154" s="6"/>
      <c r="L154" s="6"/>
      <c r="M154" s="6"/>
    </row>
    <row r="155" ht="12.75" customHeight="1">
      <c r="A155" s="6"/>
      <c r="B155" s="6"/>
      <c r="C155" s="6"/>
      <c r="D155" s="6"/>
      <c r="E155" s="6"/>
      <c r="F155" s="6"/>
      <c r="G155" s="6"/>
      <c r="H155" s="6"/>
      <c r="I155" s="6"/>
      <c r="J155" s="6"/>
      <c r="K155" s="6"/>
      <c r="L155" s="6"/>
      <c r="M155" s="6"/>
    </row>
    <row r="156" ht="12.75" customHeight="1">
      <c r="A156" s="6"/>
      <c r="B156" s="6"/>
      <c r="C156" s="6"/>
      <c r="D156" s="6"/>
      <c r="E156" s="6"/>
      <c r="F156" s="6"/>
      <c r="G156" s="6"/>
      <c r="H156" s="6"/>
      <c r="I156" s="6"/>
      <c r="J156" s="6"/>
      <c r="K156" s="6"/>
      <c r="L156" s="6"/>
      <c r="M156" s="6"/>
    </row>
    <row r="157" ht="12.75" customHeight="1">
      <c r="A157" s="6"/>
      <c r="B157" s="6"/>
      <c r="C157" s="6"/>
      <c r="D157" s="6"/>
      <c r="E157" s="6"/>
      <c r="F157" s="6"/>
      <c r="G157" s="6"/>
      <c r="H157" s="6"/>
      <c r="I157" s="6"/>
      <c r="J157" s="6"/>
      <c r="K157" s="6"/>
      <c r="L157" s="6"/>
      <c r="M157" s="6"/>
    </row>
    <row r="158" ht="12.75" customHeight="1">
      <c r="A158" s="6"/>
      <c r="B158" s="6"/>
      <c r="C158" s="6"/>
      <c r="D158" s="6"/>
      <c r="E158" s="6"/>
      <c r="F158" s="6"/>
      <c r="G158" s="6"/>
      <c r="H158" s="6"/>
      <c r="I158" s="6"/>
      <c r="J158" s="6"/>
      <c r="K158" s="6"/>
      <c r="L158" s="6"/>
      <c r="M158" s="6"/>
    </row>
    <row r="159" ht="12.75" customHeight="1">
      <c r="A159" s="6"/>
      <c r="B159" s="6"/>
      <c r="C159" s="6"/>
      <c r="D159" s="6"/>
      <c r="E159" s="6"/>
      <c r="F159" s="6"/>
      <c r="G159" s="6"/>
      <c r="H159" s="6"/>
      <c r="I159" s="6"/>
      <c r="J159" s="6"/>
      <c r="K159" s="6"/>
      <c r="L159" s="6"/>
      <c r="M159" s="6"/>
    </row>
    <row r="160" ht="12.75" customHeight="1">
      <c r="A160" s="6"/>
      <c r="B160" s="6"/>
      <c r="C160" s="6"/>
      <c r="D160" s="6"/>
      <c r="E160" s="6"/>
      <c r="F160" s="6"/>
      <c r="G160" s="6"/>
      <c r="H160" s="6"/>
      <c r="I160" s="6"/>
      <c r="J160" s="6"/>
      <c r="K160" s="6"/>
      <c r="L160" s="6"/>
      <c r="M160" s="6"/>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57:G57"/>
    <mergeCell ref="A67:G67"/>
    <mergeCell ref="A77:G77"/>
    <mergeCell ref="A87:G87"/>
    <mergeCell ref="A97:G97"/>
    <mergeCell ref="A107:G107"/>
    <mergeCell ref="A117:G117"/>
    <mergeCell ref="A1:G1"/>
    <mergeCell ref="A2:K2"/>
    <mergeCell ref="A7:G7"/>
    <mergeCell ref="A17:G17"/>
    <mergeCell ref="A27:G27"/>
    <mergeCell ref="A37:G37"/>
    <mergeCell ref="A47:G47"/>
  </mergeCells>
  <conditionalFormatting sqref="A9:G14 A19:G24 A29:G34 A39:G44 A49:G54 A59:G64 A69:G74 A79:G84 A89:G94 A99:G104 A109:G114 A119:G124">
    <cfRule type="expression" dxfId="8" priority="1">
      <formula>NOT(ISERROR(MATCH(A9,$I$3:$I$127,0)))</formula>
    </cfRule>
  </conditionalFormatting>
  <conditionalFormatting sqref="A9:G14 A19:G24 A29:G34 A39:G44 A49:G54 A59:G64 A69:G74 A79:G84 A89:G94 A99:G104 A109:G114 A119:G124">
    <cfRule type="expression" dxfId="0" priority="2">
      <formula>$M$8=INDEX($K$3:$K$127,MATCH(A9,$I$3:$I$127,0))</formula>
    </cfRule>
  </conditionalFormatting>
  <conditionalFormatting sqref="A9:G14 A19:G24 A29:G34 A39:G44 A49:G54 A59:G64 A69:G74 A79:G84 A89:G94 A99:G104 A109:G114 A119:G124">
    <cfRule type="expression" dxfId="1" priority="3">
      <formula>$M$9=INDEX($K$3:$K$127,MATCH(A9,$I$3:$I$127,0))</formula>
    </cfRule>
  </conditionalFormatting>
  <conditionalFormatting sqref="A9:G14 A19:G24 A29:G34 A39:G44 A49:G54 A59:G64 A69:G74 A79:G84 A89:G94 A99:G104 A109:G114 A119:G124">
    <cfRule type="expression" dxfId="2" priority="4">
      <formula>$M$10=INDEX($K$3:$K$127,MATCH(A9,$I$3:$I$127,0))</formula>
    </cfRule>
  </conditionalFormatting>
  <conditionalFormatting sqref="A9:G14 A19:G24 A29:G34 A39:G44 A49:G54 A59:G64 A69:G74 A79:G84 A89:G94 A99:G104 A109:G114 A119:G124">
    <cfRule type="expression" dxfId="3" priority="5">
      <formula>$M$11=INDEX($K$3:$K$127,MATCH(A9,$I$3:$I$127,0))</formula>
    </cfRule>
  </conditionalFormatting>
  <conditionalFormatting sqref="A9:G14 A19:G24 A29:G34 A39:G44 A49:G54 A59:G64 A69:G74 A79:G84 A89:G94 A99:G104 A109:G114 A119:G124">
    <cfRule type="expression" dxfId="4" priority="6">
      <formula>$M$12=INDEX($K$3:$K$127,MATCH(A9,$I$3:$I$127,0))</formula>
    </cfRule>
  </conditionalFormatting>
  <conditionalFormatting sqref="A9:G14 A19:G24 A29:G34 A39:G44 A49:G54 A59:G64 A69:G74 A79:G84 A89:G94 A99:G104 A109:G114 A119:G124">
    <cfRule type="expression" dxfId="5" priority="7">
      <formula>$M$13=INDEX($K$3:$K$127,MATCH(A9,$I$3:$I$127,0))</formula>
    </cfRule>
  </conditionalFormatting>
  <conditionalFormatting sqref="A9:G14 A19:G24 A29:G34 A39:G44 A49:G54 A59:G64 A69:G74 A79:G84 A89:G94 A99:G104 A109:G114 A119:G124">
    <cfRule type="expression" dxfId="6" priority="8">
      <formula>$M$14=INDEX($K$3:$K$127,MATCH(A9,$I$3:$I$127,0))</formula>
    </cfRule>
  </conditionalFormatting>
  <conditionalFormatting sqref="A9:G14 A19:G24 A29:G34 A39:G44 A49:G54 A59:G64 A69:G74 A79:G84 A89:G94 A99:G104 A109:G114 A119:G124">
    <cfRule type="expression" dxfId="7" priority="9">
      <formula>$M$15=INDEX($K$3:$K$127,MATCH(A9,$I$3:$I$127,0))</formula>
    </cfRule>
  </conditionalFormatting>
  <conditionalFormatting sqref="I7:K127">
    <cfRule type="expression" dxfId="0" priority="10">
      <formula>$K7=$M$8</formula>
    </cfRule>
  </conditionalFormatting>
  <conditionalFormatting sqref="I7:K127">
    <cfRule type="expression" dxfId="1" priority="11">
      <formula>$K7=$M$9</formula>
    </cfRule>
  </conditionalFormatting>
  <conditionalFormatting sqref="I7:K127">
    <cfRule type="expression" dxfId="2" priority="12">
      <formula>$K7=$M$10</formula>
    </cfRule>
  </conditionalFormatting>
  <conditionalFormatting sqref="I7:K127">
    <cfRule type="expression" dxfId="3" priority="13">
      <formula>$K7=$M$11</formula>
    </cfRule>
  </conditionalFormatting>
  <conditionalFormatting sqref="I7:K127">
    <cfRule type="expression" dxfId="4" priority="14">
      <formula>$K7=$M$12</formula>
    </cfRule>
  </conditionalFormatting>
  <conditionalFormatting sqref="I7:K127">
    <cfRule type="expression" dxfId="5" priority="15">
      <formula>$K7=$M$13</formula>
    </cfRule>
  </conditionalFormatting>
  <conditionalFormatting sqref="I7:K127">
    <cfRule type="expression" dxfId="6" priority="16">
      <formula>$K7=$M$14</formula>
    </cfRule>
  </conditionalFormatting>
  <conditionalFormatting sqref="I7:K127">
    <cfRule type="expression" dxfId="7" priority="17">
      <formula>$K7=$M$15</formula>
    </cfRule>
  </conditionalFormatting>
  <conditionalFormatting sqref="J17">
    <cfRule type="containsText" dxfId="9" priority="18" operator="containsText" text="Vertex42">
      <formula>NOT(ISERROR(SEARCH(("Vertex42"),(J17))))</formula>
    </cfRule>
  </conditionalFormatting>
  <dataValidations>
    <dataValidation type="list" allowBlank="1" showErrorMessage="1" sqref="K8:K16 K18:K26 K28:K36 K38:K46 K48:K56 K58:K66 K68:K76 K78:K86 K88:K96 K98:K106 K108:K116 K118:K126">
      <formula1>eventlabels</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9.38"/>
    <col customWidth="1" min="3" max="3" width="31.25"/>
    <col customWidth="1" min="4" max="6" width="12.63"/>
  </cols>
  <sheetData>
    <row r="1">
      <c r="A1" s="61">
        <v>2022.0</v>
      </c>
    </row>
    <row r="3">
      <c r="B3" s="62" t="s">
        <v>68</v>
      </c>
      <c r="C3" s="62" t="s">
        <v>69</v>
      </c>
    </row>
    <row r="4">
      <c r="B4" s="63">
        <v>44878.0</v>
      </c>
      <c r="C4" s="61" t="s">
        <v>70</v>
      </c>
    </row>
    <row r="5">
      <c r="B5" s="64">
        <v>44910.0</v>
      </c>
      <c r="C5" s="61" t="s">
        <v>71</v>
      </c>
    </row>
    <row r="6">
      <c r="B6" s="64">
        <v>44913.0</v>
      </c>
      <c r="C6" s="61" t="s">
        <v>70</v>
      </c>
    </row>
    <row r="7">
      <c r="B7" s="63">
        <v>44921.0</v>
      </c>
      <c r="C7" s="61" t="s">
        <v>67</v>
      </c>
    </row>
    <row r="8">
      <c r="B8" s="63"/>
      <c r="C8" s="61"/>
    </row>
    <row r="9">
      <c r="B9" s="63"/>
      <c r="C9" s="61"/>
    </row>
    <row r="10">
      <c r="B10" s="63"/>
      <c r="C10" s="61"/>
    </row>
    <row r="11">
      <c r="B11" s="63"/>
      <c r="C11" s="61"/>
    </row>
    <row r="12">
      <c r="B12" s="63"/>
      <c r="C12" s="61"/>
    </row>
    <row r="13">
      <c r="B13" s="63"/>
      <c r="C13" s="61"/>
    </row>
    <row r="14">
      <c r="B14" s="63"/>
      <c r="C14" s="61"/>
    </row>
    <row r="15">
      <c r="B15" s="63"/>
      <c r="C15" s="61"/>
    </row>
    <row r="16">
      <c r="B16" s="63"/>
      <c r="C16" s="61"/>
    </row>
    <row r="17">
      <c r="B17" s="63"/>
      <c r="C17" s="61"/>
    </row>
    <row r="18">
      <c r="B18" s="63"/>
      <c r="C18" s="61"/>
    </row>
    <row r="19">
      <c r="B19" s="63"/>
      <c r="C19" s="61"/>
    </row>
    <row r="20">
      <c r="B20" s="63"/>
      <c r="C20" s="61"/>
    </row>
    <row r="21" ht="15.75" customHeight="1">
      <c r="B21" s="63">
        <v>44254.0</v>
      </c>
      <c r="C21" s="61" t="s">
        <v>19</v>
      </c>
    </row>
    <row r="22" ht="15.75" customHeight="1">
      <c r="B22" s="63">
        <v>44261.0</v>
      </c>
      <c r="C22" s="61" t="s">
        <v>23</v>
      </c>
    </row>
    <row r="23" ht="15.75" customHeight="1">
      <c r="B23" s="63">
        <v>44268.0</v>
      </c>
      <c r="C23" s="61" t="s">
        <v>25</v>
      </c>
    </row>
    <row r="24" ht="15.75" customHeight="1">
      <c r="B24" s="63">
        <v>44269.0</v>
      </c>
      <c r="C24" s="61" t="s">
        <v>6</v>
      </c>
    </row>
    <row r="25" ht="15.75" customHeight="1">
      <c r="B25" s="63">
        <v>44270.0</v>
      </c>
      <c r="C25" s="61" t="s">
        <v>72</v>
      </c>
    </row>
    <row r="26" ht="15.75" customHeight="1">
      <c r="B26" s="63">
        <v>44284.0</v>
      </c>
      <c r="C26" s="61" t="s">
        <v>73</v>
      </c>
    </row>
    <row r="27" ht="15.75" customHeight="1">
      <c r="B27" s="63">
        <v>44295.0</v>
      </c>
      <c r="C27" s="61" t="s">
        <v>74</v>
      </c>
    </row>
    <row r="28" ht="15.75" customHeight="1">
      <c r="B28" s="63">
        <v>44297.0</v>
      </c>
      <c r="C28" s="61" t="s">
        <v>6</v>
      </c>
    </row>
    <row r="29" ht="15.75" customHeight="1">
      <c r="B29" s="65">
        <v>44298.0</v>
      </c>
      <c r="C29" s="61" t="s">
        <v>75</v>
      </c>
    </row>
    <row r="30" ht="15.75" customHeight="1">
      <c r="B30" s="63">
        <v>44305.0</v>
      </c>
      <c r="C30" s="61" t="s">
        <v>65</v>
      </c>
    </row>
    <row r="31" ht="15.75" customHeight="1">
      <c r="B31" s="63">
        <v>44318.0</v>
      </c>
      <c r="C31" s="61" t="s">
        <v>31</v>
      </c>
    </row>
    <row r="32" ht="15.75" customHeight="1">
      <c r="B32" s="63">
        <v>44325.0</v>
      </c>
      <c r="C32" s="61" t="s">
        <v>6</v>
      </c>
    </row>
    <row r="33" ht="15.75" customHeight="1">
      <c r="B33" s="63">
        <v>44328.0</v>
      </c>
      <c r="C33" s="61" t="s">
        <v>32</v>
      </c>
    </row>
    <row r="34" ht="15.75" customHeight="1">
      <c r="B34" s="63">
        <v>44354.0</v>
      </c>
      <c r="C34" s="61" t="s">
        <v>66</v>
      </c>
    </row>
    <row r="35" ht="15.75" customHeight="1">
      <c r="B35" s="63">
        <v>44360.0</v>
      </c>
      <c r="C35" s="61" t="s">
        <v>6</v>
      </c>
    </row>
    <row r="36" ht="15.75" customHeight="1"/>
    <row r="37" ht="15.75" customHeight="1"/>
    <row r="38" ht="15.75" customHeight="1">
      <c r="B38" s="62" t="s">
        <v>68</v>
      </c>
      <c r="C38" s="62" t="s">
        <v>69</v>
      </c>
    </row>
    <row r="39" ht="15.75" customHeight="1">
      <c r="B39" s="63">
        <v>44268.0</v>
      </c>
      <c r="C39" s="61" t="s">
        <v>25</v>
      </c>
    </row>
    <row r="40" ht="15.75" customHeight="1">
      <c r="B40" s="63">
        <v>44269.0</v>
      </c>
      <c r="C40" s="61" t="s">
        <v>6</v>
      </c>
    </row>
    <row r="41" ht="15.75" customHeight="1">
      <c r="B41" s="63">
        <v>44270.0</v>
      </c>
      <c r="C41" s="61" t="s">
        <v>72</v>
      </c>
    </row>
    <row r="42" ht="15.75" customHeight="1">
      <c r="B42" s="63">
        <v>44284.0</v>
      </c>
      <c r="C42" s="61" t="s">
        <v>73</v>
      </c>
    </row>
    <row r="43" ht="15.75" customHeight="1">
      <c r="B43" s="63">
        <v>44295.0</v>
      </c>
      <c r="C43" s="61" t="s">
        <v>74</v>
      </c>
    </row>
    <row r="44" ht="15.75" customHeight="1">
      <c r="B44" s="63">
        <v>44297.0</v>
      </c>
      <c r="C44" s="61" t="s">
        <v>6</v>
      </c>
    </row>
    <row r="45" ht="15.75" customHeight="1">
      <c r="B45" s="65">
        <v>44298.0</v>
      </c>
      <c r="C45" s="61" t="s">
        <v>75</v>
      </c>
    </row>
    <row r="46" ht="15.75" customHeight="1">
      <c r="B46" s="63">
        <v>44305.0</v>
      </c>
      <c r="C46" s="61" t="s">
        <v>65</v>
      </c>
    </row>
    <row r="47" ht="15.75" customHeight="1">
      <c r="B47" s="63">
        <v>44318.0</v>
      </c>
      <c r="C47" s="61" t="s">
        <v>31</v>
      </c>
    </row>
    <row r="48" ht="15.75" customHeight="1">
      <c r="B48" s="63">
        <v>44325.0</v>
      </c>
      <c r="C48" s="61" t="s">
        <v>6</v>
      </c>
    </row>
    <row r="49" ht="15.75" customHeight="1">
      <c r="B49" s="63">
        <v>44328.0</v>
      </c>
      <c r="C49" s="61" t="s">
        <v>32</v>
      </c>
    </row>
    <row r="50" ht="15.75" customHeight="1">
      <c r="B50" s="63">
        <v>44354.0</v>
      </c>
      <c r="C50" s="61" t="s">
        <v>66</v>
      </c>
    </row>
    <row r="51" ht="15.75" customHeight="1">
      <c r="B51" s="63">
        <v>44360.0</v>
      </c>
      <c r="C51" s="61" t="s">
        <v>6</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88"/>
    <col customWidth="1" min="2" max="2" width="63.38"/>
    <col customWidth="1" min="3" max="3" width="18.88"/>
    <col customWidth="1" min="4" max="6" width="12.63"/>
  </cols>
  <sheetData>
    <row r="1" ht="31.5" customHeight="1">
      <c r="A1" s="66" t="s">
        <v>76</v>
      </c>
      <c r="B1" s="67"/>
      <c r="C1" s="68"/>
    </row>
    <row r="2" ht="11.25" customHeight="1">
      <c r="A2" s="69" t="s">
        <v>77</v>
      </c>
      <c r="C2" s="70" t="s">
        <v>4</v>
      </c>
    </row>
    <row r="3" ht="11.25" customHeight="1">
      <c r="A3" s="71"/>
      <c r="B3" s="71"/>
      <c r="C3" s="71"/>
    </row>
    <row r="4" ht="22.5" customHeight="1">
      <c r="A4" s="72" t="s">
        <v>78</v>
      </c>
      <c r="B4" s="73"/>
      <c r="C4" s="73"/>
    </row>
    <row r="5" ht="11.25" customHeight="1">
      <c r="A5" s="74" t="s">
        <v>79</v>
      </c>
      <c r="B5" s="75" t="s">
        <v>80</v>
      </c>
      <c r="C5" s="76"/>
    </row>
    <row r="6" ht="11.25" customHeight="1">
      <c r="A6" s="74" t="s">
        <v>81</v>
      </c>
      <c r="B6" s="75" t="s">
        <v>82</v>
      </c>
      <c r="C6" s="76"/>
    </row>
    <row r="7" ht="11.25" customHeight="1">
      <c r="A7" s="74" t="s">
        <v>83</v>
      </c>
      <c r="B7" s="75" t="s">
        <v>84</v>
      </c>
      <c r="C7" s="76"/>
    </row>
    <row r="8" ht="11.25" customHeight="1">
      <c r="A8" s="74" t="s">
        <v>85</v>
      </c>
      <c r="B8" s="75" t="s">
        <v>86</v>
      </c>
      <c r="C8" s="76"/>
    </row>
    <row r="9" ht="11.25" customHeight="1">
      <c r="A9" s="76"/>
      <c r="B9" s="76"/>
      <c r="C9" s="76"/>
    </row>
    <row r="10" ht="22.5" customHeight="1">
      <c r="A10" s="77" t="s">
        <v>87</v>
      </c>
      <c r="B10" s="78"/>
      <c r="C10" s="78"/>
    </row>
    <row r="11" ht="11.25" customHeight="1">
      <c r="A11" s="76"/>
      <c r="B11" s="75" t="s">
        <v>88</v>
      </c>
      <c r="C11" s="76"/>
    </row>
    <row r="12" ht="11.25" customHeight="1">
      <c r="A12" s="76"/>
      <c r="B12" s="76"/>
      <c r="C12" s="76"/>
    </row>
    <row r="13" ht="11.25" customHeight="1">
      <c r="A13" s="76"/>
      <c r="B13" s="75" t="s">
        <v>89</v>
      </c>
      <c r="C13" s="76"/>
    </row>
    <row r="14" ht="11.25" customHeight="1">
      <c r="A14" s="76"/>
      <c r="B14" s="76"/>
      <c r="C14" s="76"/>
    </row>
    <row r="15" ht="22.5" customHeight="1">
      <c r="A15" s="77" t="s">
        <v>90</v>
      </c>
      <c r="B15" s="78"/>
      <c r="C15" s="78"/>
    </row>
    <row r="16" ht="11.25" customHeight="1">
      <c r="A16" s="76"/>
      <c r="B16" s="75" t="s">
        <v>91</v>
      </c>
      <c r="C16" s="76"/>
    </row>
    <row r="17" ht="11.25" customHeight="1">
      <c r="A17" s="76"/>
      <c r="B17" s="76"/>
      <c r="C17" s="76"/>
    </row>
    <row r="18" ht="22.5" customHeight="1">
      <c r="A18" s="72" t="s">
        <v>92</v>
      </c>
      <c r="B18" s="73"/>
      <c r="C18" s="73"/>
    </row>
    <row r="19" ht="11.25" customHeight="1">
      <c r="A19" s="79" t="s">
        <v>79</v>
      </c>
      <c r="B19" s="80" t="s">
        <v>93</v>
      </c>
      <c r="C19" s="81"/>
    </row>
    <row r="20" ht="11.25" customHeight="1">
      <c r="A20" s="79" t="s">
        <v>81</v>
      </c>
      <c r="B20" s="80" t="s">
        <v>94</v>
      </c>
      <c r="C20" s="81"/>
    </row>
    <row r="21" ht="11.25" customHeight="1">
      <c r="A21" s="79" t="s">
        <v>83</v>
      </c>
      <c r="B21" s="80" t="s">
        <v>95</v>
      </c>
      <c r="C21" s="81"/>
    </row>
    <row r="22" ht="11.25" customHeight="1">
      <c r="A22" s="76"/>
      <c r="B22" s="76"/>
      <c r="C22" s="76"/>
    </row>
    <row r="23" ht="22.5" customHeight="1">
      <c r="A23" s="72" t="s">
        <v>96</v>
      </c>
      <c r="B23" s="73"/>
      <c r="C23" s="73"/>
    </row>
    <row r="24" ht="11.25" customHeight="1">
      <c r="A24" s="76"/>
      <c r="B24" s="75" t="s">
        <v>97</v>
      </c>
      <c r="C24" s="76"/>
    </row>
    <row r="25" ht="11.25" customHeight="1">
      <c r="A25" s="76"/>
      <c r="B25" s="76"/>
      <c r="C25" s="76"/>
    </row>
    <row r="26" ht="22.5" customHeight="1">
      <c r="A26" s="72" t="s">
        <v>98</v>
      </c>
      <c r="B26" s="73"/>
      <c r="C26" s="73"/>
    </row>
    <row r="27" ht="18.75" customHeight="1">
      <c r="A27" s="82"/>
      <c r="B27" s="83" t="str">
        <f>HYPERLINK("https://www.vertex42.com/calendars/personal-planner.html","► Personal Planner Template")</f>
        <v>► Personal Planner Template</v>
      </c>
      <c r="C27" s="82"/>
    </row>
    <row r="28" ht="18.75" customHeight="1">
      <c r="A28" s="82"/>
      <c r="B28" s="83" t="str">
        <f>HYPERLINK("https://www.vertex42.com/ExcelTemplates/schedules.html","► More Schedules and Planners")</f>
        <v>► More Schedules and Planners</v>
      </c>
      <c r="C28" s="82"/>
    </row>
    <row r="29" ht="18.75" customHeight="1">
      <c r="A29" s="82"/>
      <c r="B29" s="83" t="str">
        <f>HYPERLINK("https://www.vertex42.com/calendars/","► Calendar Templates")</f>
        <v>► Calendar Templates</v>
      </c>
      <c r="C29" s="82"/>
    </row>
    <row r="30" ht="11.25" customHeight="1">
      <c r="A30" s="81"/>
      <c r="C30" s="81"/>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B2"/>
  </mergeCells>
  <hyperlinks>
    <hyperlink r:id="rId1" ref="A2"/>
  </hyperlinks>
  <printOptions/>
  <pageMargins bottom="1.0" footer="0.0" header="0.0" left="0.75" right="0.75" top="1.0"/>
  <pageSetup orientation="portrait"/>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13"/>
    <col customWidth="1" min="2" max="2" width="63.13"/>
    <col customWidth="1" min="3" max="3" width="14.5"/>
    <col customWidth="1" min="4" max="6" width="12.63"/>
  </cols>
  <sheetData>
    <row r="1" ht="31.5" customHeight="1">
      <c r="A1" s="84"/>
      <c r="B1" s="84" t="s">
        <v>99</v>
      </c>
      <c r="C1" s="68"/>
    </row>
    <row r="2" ht="14.25" customHeight="1">
      <c r="A2" s="85"/>
      <c r="B2" s="86"/>
      <c r="C2" s="85"/>
    </row>
    <row r="3" ht="13.5" customHeight="1">
      <c r="A3" s="87"/>
      <c r="B3" s="88" t="s">
        <v>100</v>
      </c>
      <c r="C3" s="87"/>
    </row>
    <row r="4" ht="12.75" customHeight="1">
      <c r="A4" s="87"/>
      <c r="B4" s="89" t="s">
        <v>77</v>
      </c>
      <c r="C4" s="87"/>
    </row>
    <row r="5" ht="12.75" customHeight="1">
      <c r="A5" s="87"/>
      <c r="B5" s="90"/>
      <c r="C5" s="87"/>
    </row>
    <row r="6">
      <c r="A6" s="87"/>
      <c r="B6" s="91" t="str">
        <f>"© 2013-" &amp; YEAR(TODAY()) &amp; " Vertex42 LLC"</f>
        <v>© 2013-2025 Vertex42 LLC</v>
      </c>
      <c r="C6" s="87"/>
    </row>
    <row r="7" ht="12.75" customHeight="1">
      <c r="A7" s="92"/>
      <c r="B7" s="93"/>
      <c r="C7" s="94"/>
    </row>
    <row r="8" ht="30.0" customHeight="1">
      <c r="A8" s="95"/>
      <c r="B8" s="93" t="s">
        <v>101</v>
      </c>
      <c r="C8" s="87"/>
    </row>
    <row r="9" ht="12.75" customHeight="1">
      <c r="A9" s="95"/>
      <c r="B9" s="93"/>
      <c r="C9" s="87"/>
    </row>
    <row r="10" ht="30.0" customHeight="1">
      <c r="A10" s="95"/>
      <c r="B10" s="93" t="s">
        <v>102</v>
      </c>
      <c r="C10" s="87"/>
    </row>
    <row r="11" ht="12.75" customHeight="1">
      <c r="A11" s="95"/>
      <c r="B11" s="93"/>
      <c r="C11" s="87"/>
    </row>
    <row r="12" ht="30.0" customHeight="1">
      <c r="A12" s="95"/>
      <c r="B12" s="93" t="s">
        <v>103</v>
      </c>
      <c r="C12" s="87"/>
    </row>
    <row r="13" ht="12.75" customHeight="1">
      <c r="A13" s="95"/>
      <c r="B13" s="93"/>
      <c r="C13" s="87"/>
    </row>
    <row r="14" ht="12.75" customHeight="1">
      <c r="A14" s="95"/>
      <c r="B14" s="91" t="s">
        <v>104</v>
      </c>
      <c r="C14" s="87"/>
    </row>
    <row r="15" ht="12.75" customHeight="1">
      <c r="A15" s="95"/>
      <c r="B15" s="96" t="s">
        <v>105</v>
      </c>
      <c r="C15" s="87"/>
    </row>
    <row r="16" ht="12.75" customHeight="1">
      <c r="A16" s="95"/>
      <c r="B16" s="97"/>
      <c r="C16" s="87"/>
    </row>
    <row r="17">
      <c r="A17" s="95"/>
      <c r="B17" s="93" t="s">
        <v>106</v>
      </c>
      <c r="C17" s="87"/>
    </row>
    <row r="18" ht="14.25" customHeight="1">
      <c r="A18" s="95"/>
      <c r="B18" s="98"/>
      <c r="C18" s="87"/>
    </row>
    <row r="19" ht="14.25" customHeight="1">
      <c r="A19" s="95"/>
      <c r="B19" s="99"/>
      <c r="C19" s="87"/>
    </row>
    <row r="20" ht="13.5" customHeight="1">
      <c r="A20" s="95"/>
      <c r="B20" s="100"/>
      <c r="C20" s="8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4"/>
    <hyperlink r:id="rId2" ref="B15"/>
  </hyperlinks>
  <drawing r:id="rId3"/>
</worksheet>
</file>